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1005" yWindow="630" windowWidth="23670" windowHeight="13845" activeTab="4"/>
  </bookViews>
  <sheets>
    <sheet name="Jaki tok" sheetId="1" r:id="rId1"/>
    <sheet name="TELEFONIJA, PC" sheetId="11" r:id="rId2"/>
    <sheet name="JAVLJANJE POŽARA in PLINA" sheetId="20" r:id="rId3"/>
    <sheet name="DOKUMENTACIJA" sheetId="17" r:id="rId4"/>
    <sheet name="REKAPITULACIJA" sheetId="16" r:id="rId5"/>
  </sheets>
  <definedNames>
    <definedName name="_xlnm.Print_Area" localSheetId="0">'Jaki tok'!$A$1:$G$188</definedName>
    <definedName name="_xlnm.Print_Area" localSheetId="2">'JAVLJANJE POŽARA in PLINA'!$A$1:$G$39</definedName>
    <definedName name="_xlnm.Print_Area" localSheetId="4">REKAPITULACIJA!$A$1:$E$11</definedName>
    <definedName name="_xlnm.Print_Area" localSheetId="1">'TELEFONIJA, PC'!$A$1:$G$40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19" i="11"/>
  <c r="F181" i="1"/>
  <c r="G6" i="20" l="1"/>
  <c r="G117" i="1"/>
  <c r="G51"/>
  <c r="G50"/>
  <c r="G49"/>
  <c r="G46"/>
  <c r="G121"/>
  <c r="G68"/>
  <c r="G177"/>
  <c r="G119"/>
  <c r="G115"/>
  <c r="G92"/>
  <c r="G67"/>
  <c r="G66"/>
  <c r="G65"/>
  <c r="G18"/>
  <c r="G14"/>
  <c r="G16"/>
  <c r="G12"/>
  <c r="G20" i="17" l="1"/>
  <c r="G13"/>
  <c r="G11"/>
  <c r="G9"/>
  <c r="G25" i="20"/>
  <c r="G23"/>
  <c r="G20"/>
  <c r="G18"/>
  <c r="G16"/>
  <c r="G11"/>
  <c r="G8"/>
  <c r="G28" i="11"/>
  <c r="G17"/>
  <c r="G15"/>
  <c r="G13"/>
  <c r="G10"/>
  <c r="G175" i="1"/>
  <c r="G173"/>
  <c r="G171"/>
  <c r="G169"/>
  <c r="G167"/>
  <c r="G153"/>
  <c r="G112"/>
  <c r="G111"/>
  <c r="G108"/>
  <c r="G106"/>
  <c r="G103"/>
  <c r="G100"/>
  <c r="G99"/>
  <c r="G98"/>
  <c r="G95"/>
  <c r="G90"/>
  <c r="G88"/>
  <c r="G85"/>
  <c r="G76"/>
  <c r="G82"/>
  <c r="G81"/>
  <c r="G78"/>
  <c r="G74"/>
  <c r="G72"/>
  <c r="G62"/>
  <c r="G61"/>
  <c r="G60"/>
  <c r="G57"/>
  <c r="G56"/>
  <c r="G55"/>
  <c r="G54"/>
  <c r="G48"/>
  <c r="G47"/>
  <c r="G45"/>
  <c r="G44"/>
  <c r="G43"/>
  <c r="G42"/>
  <c r="G41"/>
  <c r="G38"/>
  <c r="G37"/>
  <c r="G25"/>
  <c r="G23"/>
  <c r="G10"/>
  <c r="F30" i="20" l="1"/>
  <c r="G30" s="1"/>
  <c r="F28"/>
  <c r="F32" i="11"/>
  <c r="G32" s="1"/>
  <c r="F30"/>
  <c r="G19"/>
  <c r="F21"/>
  <c r="G21" s="1"/>
  <c r="G181" i="1"/>
  <c r="G179"/>
  <c r="F159"/>
  <c r="G159" s="1"/>
  <c r="G157"/>
  <c r="G125"/>
  <c r="G123"/>
  <c r="G27"/>
  <c r="G29"/>
  <c r="G30" i="11"/>
  <c r="G26" i="17"/>
  <c r="E8" i="16" s="1"/>
  <c r="G28" i="20"/>
  <c r="G34" l="1"/>
  <c r="G39" s="1"/>
  <c r="E7" i="16" s="1"/>
  <c r="G34" i="11"/>
  <c r="G183" i="1"/>
  <c r="G161"/>
  <c r="G127"/>
  <c r="G31"/>
  <c r="G23" i="11"/>
  <c r="G40" l="1"/>
  <c r="E6" i="16" s="1"/>
  <c r="G186" i="1"/>
  <c r="E5" i="16" s="1"/>
  <c r="E10" l="1"/>
</calcChain>
</file>

<file path=xl/sharedStrings.xml><?xml version="1.0" encoding="utf-8"?>
<sst xmlns="http://schemas.openxmlformats.org/spreadsheetml/2006/main" count="374" uniqueCount="188">
  <si>
    <t>zap. št.</t>
  </si>
  <si>
    <t>enota</t>
  </si>
  <si>
    <t>količina</t>
  </si>
  <si>
    <t>PROJEKTANTSKI POPIS MATERIALA IN DEL</t>
  </si>
  <si>
    <t>1.</t>
  </si>
  <si>
    <t>kos</t>
  </si>
  <si>
    <t>2.</t>
  </si>
  <si>
    <t>Nepredvidena dodatna dela pri montaži svetilk, po dogovoru z odgovornim nadzornim organom in z vpisom v gradbeni dnevnik, obračunana po dejanskih vgrajenih količinah, ocenjeno</t>
  </si>
  <si>
    <t>Drobni nespecificirani material, transportni in manipulativni stroški, funkcionalni preizkus vseh tokokrogov in delovanja zaščitnih sistemov</t>
  </si>
  <si>
    <t>3.</t>
  </si>
  <si>
    <t>4.</t>
  </si>
  <si>
    <t>%</t>
  </si>
  <si>
    <t>kpl</t>
  </si>
  <si>
    <t>SKUPAJ RAZSVETLJAVA</t>
  </si>
  <si>
    <t>INSTALACIJSKI MATERIAL</t>
  </si>
  <si>
    <t>m</t>
  </si>
  <si>
    <t>Signalno komunikacijski kabel:</t>
  </si>
  <si>
    <t>Instalacijska trda plastična gibljiva rebrasta cev, položena v  zid, komplet z dozami in pritrdilnim materialom</t>
  </si>
  <si>
    <t>RB 16</t>
  </si>
  <si>
    <t>RB 23</t>
  </si>
  <si>
    <t>5.</t>
  </si>
  <si>
    <t>6.</t>
  </si>
  <si>
    <t>7.</t>
  </si>
  <si>
    <t>8.</t>
  </si>
  <si>
    <t>9.</t>
  </si>
  <si>
    <t>10.</t>
  </si>
  <si>
    <t>Vodnik P-Y za izenačevanje potencialov in povezavo kovinskih mas, položen prosto ali uvlečen v predhodno položene instalacijske cevi</t>
  </si>
  <si>
    <t>Povezava kovinskih mas z vodnikom za izenačevanje potencialov, komplet z ustreznimi objemkami in pritrdilnim materialom</t>
  </si>
  <si>
    <t>-z vijačenjem</t>
  </si>
  <si>
    <t>11.</t>
  </si>
  <si>
    <t>12.</t>
  </si>
  <si>
    <t>13.</t>
  </si>
  <si>
    <t>14.</t>
  </si>
  <si>
    <t xml:space="preserve"> - fi 78 mm</t>
  </si>
  <si>
    <t>Podometna razvodna doza, komplet z uvodnicami in pritrdilnim priborom za v beton ali zidano steno - dobava in montaža</t>
  </si>
  <si>
    <t>SKUPAJ INSTALACIJSKI MATERIAL</t>
  </si>
  <si>
    <t>15.</t>
  </si>
  <si>
    <t>16.</t>
  </si>
  <si>
    <t>Nepredvidena dodatna dela pri montaži po dogovoru z odgovornim nadzornim organom in z vpisom v gradbeni dnevnik, obračunana po dejanskih vgrajenih količinah, ocenjeno</t>
  </si>
  <si>
    <t>OMARE</t>
  </si>
  <si>
    <t xml:space="preserve"> - omara po opisu - 1 kos</t>
  </si>
  <si>
    <t xml:space="preserve"> - N zbiralka</t>
  </si>
  <si>
    <t xml:space="preserve"> - Pe zbiralka</t>
  </si>
  <si>
    <t>SKUPAJ</t>
  </si>
  <si>
    <t>SKUPAJ OMARE</t>
  </si>
  <si>
    <t>17.</t>
  </si>
  <si>
    <t xml:space="preserve"> - P/F-Y  6 (HO7V-K)</t>
  </si>
  <si>
    <t>RB 32</t>
  </si>
  <si>
    <t>DOKUMENTACIJA</t>
  </si>
  <si>
    <t>MERITVE</t>
  </si>
  <si>
    <t>Funkcionalni preizkusi, instalacijske meritve in spuščanje v pogon vseh jako točnih instalacij</t>
  </si>
  <si>
    <t>SKUPAJ MERITVE</t>
  </si>
  <si>
    <t>SKUPAJ TEHNIČNA DOKUMENTACIJA</t>
  </si>
  <si>
    <t>REKAPITULACIJA</t>
  </si>
  <si>
    <t>SKUPAJ DOKUMENTACIJA</t>
  </si>
  <si>
    <t xml:space="preserve">Kabel s Cu vodniki - 0,5 kV položen v cevi </t>
  </si>
  <si>
    <t xml:space="preserve">Kabel s Cu vodniki - 1 kV položen v cevi </t>
  </si>
  <si>
    <t xml:space="preserve">SKUPAJ </t>
  </si>
  <si>
    <t>RAZDELILCI</t>
  </si>
  <si>
    <t>Meritev ozemljitvene upornosti po končanih delih in izdaja merilnega zapisnika</t>
  </si>
  <si>
    <t>400V, 16A, 3P+N+PE</t>
  </si>
  <si>
    <t>UTP cat. 6</t>
  </si>
  <si>
    <t>Izpusti za svetilke ( kabel se zaključi na zaščitne sponke [L,N,Pe]:</t>
  </si>
  <si>
    <t xml:space="preserve"> - stropna ali stenska</t>
  </si>
  <si>
    <t>NYM-J  3 x 1.5mm2</t>
  </si>
  <si>
    <t>NYM-J  4 x 1.5mm2</t>
  </si>
  <si>
    <t>NYM-J  5 x 1.5mm2</t>
  </si>
  <si>
    <t>NYM-J  3 x 2.5mm2</t>
  </si>
  <si>
    <t>NYM-J  5 x 2.5mm2</t>
  </si>
  <si>
    <t>Podometna doza za izenačevanje potencialov, komplet s Cu zbiralko in pritrdilnim materialom - dobava in montaža (DIP)</t>
  </si>
  <si>
    <t xml:space="preserve"> - odvodnik prenapetosto PROTEC-C - 4kos</t>
  </si>
  <si>
    <t>Podometna vtičnica MODUL. Vtičnice morajo imeti blokado enojnega vtika. Kot TEM skupaj z dozo, montažnim in okrasnim okvirjem</t>
  </si>
  <si>
    <t xml:space="preserve"> - P/F-Y 16 (HO7V-K)</t>
  </si>
  <si>
    <t>SKUPAJ ELEKTROINSTALACIJE</t>
  </si>
  <si>
    <t>tipka</t>
  </si>
  <si>
    <t>Izdelava izvršilnih načrtov PID v 3 izvodih</t>
  </si>
  <si>
    <t>Montaža svetilk</t>
  </si>
  <si>
    <t>Nadometno stikalo kot TEM</t>
  </si>
  <si>
    <t>Senzorsko stikalo nadometno 16A</t>
  </si>
  <si>
    <t xml:space="preserve"> - P/F-Y 10 (HO7V-K)</t>
  </si>
  <si>
    <t>OPOMBA</t>
  </si>
  <si>
    <t>18.</t>
  </si>
  <si>
    <t>19.</t>
  </si>
  <si>
    <t>NYM-J  5 x 6mm2</t>
  </si>
  <si>
    <t xml:space="preserve">Inštalacije </t>
  </si>
  <si>
    <t>Storitve</t>
  </si>
  <si>
    <t>Podometno stikalo MODUL - kot TEM, 250V, 16A skupaj z dozo, montažnim in okrasnim okvirjem beli</t>
  </si>
  <si>
    <t>Tesnilna masa oz. požarna malta oz. požarne vraćke za tesnenje prebojev skozi požarne sektorje</t>
  </si>
  <si>
    <t>kg</t>
  </si>
  <si>
    <t>Za vse postavke velja dobava in montaža.</t>
  </si>
  <si>
    <t>Označevanje elemetnov</t>
  </si>
  <si>
    <t>Signalni kabel IY(St) 1x2x0.8 mm2</t>
  </si>
  <si>
    <t>kabel JE-H(St)H FE 1x2x0,8mm2 180/E30</t>
  </si>
  <si>
    <t>Cev PN fi16mm skupaj s pritrdilnim materialom</t>
  </si>
  <si>
    <t>20.</t>
  </si>
  <si>
    <t>navadno</t>
  </si>
  <si>
    <t>250V, 16A, 1P+N+PE BELA</t>
  </si>
  <si>
    <t>250V, 16A, 1P+N+PE BELA IP44</t>
  </si>
  <si>
    <t>Nadometna vtičnica s pokrovom. IP65 za zunanjo montažo</t>
  </si>
  <si>
    <t>Vtičnica za montažo v parapetni kanal</t>
  </si>
  <si>
    <t>Parapetni kanal dim 178x65mm s pregrado</t>
  </si>
  <si>
    <t>Priključki</t>
  </si>
  <si>
    <t>21.</t>
  </si>
  <si>
    <t>22.</t>
  </si>
  <si>
    <t>Kabelska polica skupaj s konzolami in pritrdilnim materialom</t>
  </si>
  <si>
    <t>PK100</t>
  </si>
  <si>
    <t>PK200</t>
  </si>
  <si>
    <t>JAKI TOK DOBAVA IN MONTAŽA</t>
  </si>
  <si>
    <t>SVETILKE s pritdilnim priborom</t>
  </si>
  <si>
    <t>Komunikacijska vtičnica , UTP RJ45, kat.6e,
s protiprašno zaščito</t>
  </si>
  <si>
    <t>Žica Al-Legura fi 8mm</t>
  </si>
  <si>
    <t>Podstavki za žico</t>
  </si>
  <si>
    <t>Križna sponka Žica/žica RF</t>
  </si>
  <si>
    <t xml:space="preserve"> - vezni in pritrdilni  material, preizkus</t>
  </si>
  <si>
    <t>Svetilka varnostna 11W z Akumolatorjem avtonomije 3h</t>
  </si>
  <si>
    <t>250V, 16A, 1P+N+PE BELA TROJNA</t>
  </si>
  <si>
    <t>TELEFONIJA, PC DOBAVA in MONTAŽA</t>
  </si>
  <si>
    <t>SKUPAJ TELEFONIJA, PC</t>
  </si>
  <si>
    <t>OZEMLJILO in STRELOVODNA INSTALACIJA</t>
  </si>
  <si>
    <t>Lovilna palica h=1,5m skupaj s podstavkom</t>
  </si>
  <si>
    <t>TELEFONIJA, PC</t>
  </si>
  <si>
    <t>Funkcionalni preizkusi, meritve in spuščanje v pogon instalacij telefonije in ostalega šibkega toka</t>
  </si>
  <si>
    <t>TEHNIČNA DOKUMENTACIJA</t>
  </si>
  <si>
    <t>Parapetni kanali so zajeti v popisu Jakega toka</t>
  </si>
  <si>
    <t>NYM-J  5 x 10mm2</t>
  </si>
  <si>
    <t>SKUPAJ RAZDELILCI</t>
  </si>
  <si>
    <t>Opis postavke</t>
  </si>
  <si>
    <t>cena/enoto</t>
  </si>
  <si>
    <t>Skupaj</t>
  </si>
  <si>
    <t>Ponujeni drugi ustrezni material/delo</t>
  </si>
  <si>
    <t>SKUPAJ OZEMLJILO in STRELOVODNA INSTALACIJA</t>
  </si>
  <si>
    <t>S2 LED Svetilka Intra 106 PR 30W 830</t>
  </si>
  <si>
    <t>menjalno</t>
  </si>
  <si>
    <t>križno</t>
  </si>
  <si>
    <t>Zvonec 230V</t>
  </si>
  <si>
    <t>Križna sponka Trak/Trak RF</t>
  </si>
  <si>
    <t>SKUPAJ R-KUH</t>
  </si>
  <si>
    <t xml:space="preserve"> - tropolni instalacisjki odklopnik 40A,3p,C -  1 kos</t>
  </si>
  <si>
    <t>JAKI TOK</t>
  </si>
  <si>
    <t>KPL</t>
  </si>
  <si>
    <t>S1 LED Svetilka Intra 5700 48W 830 IP66</t>
  </si>
  <si>
    <t>S4 Svetilka plafonjera z LED Sijalko 8W</t>
  </si>
  <si>
    <t>S3 LED Linijska Svetilka nad lijakom 14W 830</t>
  </si>
  <si>
    <t>NYY-J 4x95mm2</t>
  </si>
  <si>
    <t xml:space="preserve"> - P/F-Y 70 (HO7V-K)</t>
  </si>
  <si>
    <t>Podometno stikalo MODUL - kot TEM, 250V, 16A skupaj z dozo, montažnim in okrasnim okvirjem beli IP44</t>
  </si>
  <si>
    <t>Stikalo grebenasto n/o 63A za vklop večjih porabnikov v kuhinji</t>
  </si>
  <si>
    <t>Cady profil za obešanje svetilk in pritrdilnim materialom</t>
  </si>
  <si>
    <t>Cady50/50</t>
  </si>
  <si>
    <t>Prestavitev obstoječega razdelilca za prezračevanje kuhunje</t>
  </si>
  <si>
    <t>23.</t>
  </si>
  <si>
    <t>24.</t>
  </si>
  <si>
    <t>Dobava in montaža prostostoječe razdelilne omare R-KUH dim 200x160x25cm.  V razdelilec se vgradi sledeča oprema:</t>
  </si>
  <si>
    <t xml:space="preserve"> - glavno stikalo 250A, 3p - 1kos</t>
  </si>
  <si>
    <t xml:space="preserve"> - Fi stikalo 125/0,03A, 4p - 4kos</t>
  </si>
  <si>
    <t xml:space="preserve"> - enopolni instalacisjki odklopnik 10A,1p,B - 21 kos</t>
  </si>
  <si>
    <t xml:space="preserve"> - enopolni instalacisjki odklopnik 16A,1p,C -  42 kos</t>
  </si>
  <si>
    <t xml:space="preserve"> - tropolni instalacisjki odklopnik 16A,3p,C -  16 kos</t>
  </si>
  <si>
    <t xml:space="preserve"> - tropolni instalacisjki odklopnik 20A,3p,C -  4 kos</t>
  </si>
  <si>
    <t xml:space="preserve"> - tropolni instalacisjki odklopnik 25A,3p,C -  4 kos</t>
  </si>
  <si>
    <t xml:space="preserve"> - tropolni instalacisjki odklopnik 32A,3p,C -  2 kos</t>
  </si>
  <si>
    <t xml:space="preserve"> - kombinirano zaščitno stikalo KZS10/0,01A, 2p,B - 1 kos</t>
  </si>
  <si>
    <t xml:space="preserve"> - kontaktor 16-20-230AC - 12 kos</t>
  </si>
  <si>
    <t xml:space="preserve"> - impulzno stikalo za montažo na letev razdelilca - 12 kos</t>
  </si>
  <si>
    <t xml:space="preserve"> - HVL 63A,3p, skupaj z varovalkami - 1 kos</t>
  </si>
  <si>
    <t xml:space="preserve"> - HVL 80A,3p, skupaj z varovalkami - 2 kos</t>
  </si>
  <si>
    <t xml:space="preserve"> - Kontaktor 250A, 3p - 1kos</t>
  </si>
  <si>
    <t>Lovilna palica h=3m skupaj s podstavkom</t>
  </si>
  <si>
    <t>Stikalni tablo z 12 tipkami</t>
  </si>
  <si>
    <t>25.</t>
  </si>
  <si>
    <t>Demontaža onstoječih elektroinstalacij in odvoz na deponijo</t>
  </si>
  <si>
    <t>ur</t>
  </si>
  <si>
    <t>Priključitev UTP kablov v obstoječe TK vozlišče - 12 kablov</t>
  </si>
  <si>
    <t>NYM-J  5 x 4mm2</t>
  </si>
  <si>
    <t>NYM-J  5 x 16mm2</t>
  </si>
  <si>
    <t>NYM-J  5 x 25mm2</t>
  </si>
  <si>
    <t>NYM-J  5 x 35mm2</t>
  </si>
  <si>
    <t>SF 60</t>
  </si>
  <si>
    <t>Tipka za izklop v sili</t>
  </si>
  <si>
    <t>26.</t>
  </si>
  <si>
    <t>JAVLJANJE POŽARA in PLINA - DOBAVA IN MONTAŽA</t>
  </si>
  <si>
    <t>Centrala za javljanje plina</t>
  </si>
  <si>
    <t>Jjavljalnik zemeljskega plina - s podnožjem</t>
  </si>
  <si>
    <t>Montaža sistema  javljanja plina na zmontirana in zvezana podnožja, pripravljene instalacije, testiranje sistema,  spuščanje sistema v pogon</t>
  </si>
  <si>
    <t>Pregled sistema s strani pooblaščene institucije in sodelovanje serviserja pri pregledu  in PRIDOBITEV  POTRDILA</t>
  </si>
  <si>
    <t>Za javljanje požara se samo pripravi instalacije.</t>
  </si>
  <si>
    <t>JAVLJANJE POŽARA in PLINA</t>
  </si>
  <si>
    <t>SKUPAJ JAVLJANJE POŽARA in PLINA</t>
  </si>
</sst>
</file>

<file path=xl/styles.xml><?xml version="1.0" encoding="utf-8"?>
<styleSheet xmlns="http://schemas.openxmlformats.org/spreadsheetml/2006/main">
  <numFmts count="10">
    <numFmt numFmtId="164" formatCode="_-* #,##0.00\ _S_I_T_-;\-* #,##0.00\ _S_I_T_-;_-* &quot;-&quot;??\ _S_I_T_-;_-@_-"/>
    <numFmt numFmtId="165" formatCode="\$#,##0\ ;\(\$#,##0\)"/>
    <numFmt numFmtId="166" formatCode="_-* #,##0.00\ [$€-1]_-;\-* #,##0.00\ [$€-1]_-;_-* &quot;-&quot;??\ [$€-1]_-"/>
    <numFmt numFmtId="167" formatCode="0\ &quot;kos&quot;"/>
    <numFmt numFmtId="168" formatCode="0\ &quot;m&quot;"/>
    <numFmt numFmtId="169" formatCode="General_)"/>
    <numFmt numFmtId="170" formatCode="_(* #,##0_);_(* \(#,##0\);_(* &quot;-&quot;_);_(@_)"/>
    <numFmt numFmtId="171" formatCode="&quot;DM&quot;#,##0.00;[Red]\-&quot;DM&quot;#,##0.00"/>
    <numFmt numFmtId="172" formatCode="#,##0;\-"/>
    <numFmt numFmtId="173" formatCode="#,##0.00\ &quot;€&quot;"/>
  </numFmts>
  <fonts count="68">
    <font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8"/>
      <name val="Arial"/>
      <family val="2"/>
      <charset val="238"/>
    </font>
    <font>
      <sz val="10"/>
      <name val="Arial CE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sz val="12"/>
      <name val="Futura Prins"/>
    </font>
    <font>
      <sz val="11"/>
      <name val="Futura Prins"/>
      <charset val="238"/>
    </font>
    <font>
      <sz val="12"/>
      <name val="Futura Prins"/>
      <charset val="238"/>
    </font>
    <font>
      <b/>
      <i/>
      <sz val="16"/>
      <name val="Futura Prins"/>
      <charset val="238"/>
    </font>
    <font>
      <b/>
      <sz val="11"/>
      <name val="Futura Prins"/>
      <charset val="238"/>
    </font>
    <font>
      <u/>
      <sz val="10.199999999999999"/>
      <color indexed="12"/>
      <name val="Futura Prins"/>
      <charset val="238"/>
    </font>
    <font>
      <sz val="9"/>
      <name val="Futura Prins"/>
      <charset val="238"/>
    </font>
    <font>
      <b/>
      <i/>
      <sz val="14"/>
      <name val="Futura Prins"/>
      <charset val="238"/>
    </font>
    <font>
      <sz val="9"/>
      <name val="Futura Prins"/>
    </font>
    <font>
      <sz val="10"/>
      <name val="Helv"/>
      <charset val="204"/>
    </font>
    <font>
      <sz val="10"/>
      <name val="Geneva"/>
    </font>
    <font>
      <sz val="10"/>
      <color indexed="24"/>
      <name val="Arial"/>
      <family val="2"/>
      <charset val="238"/>
    </font>
    <font>
      <i/>
      <sz val="8"/>
      <name val="Switzerland"/>
      <charset val="238"/>
    </font>
    <font>
      <b/>
      <sz val="18"/>
      <color indexed="24"/>
      <name val="Arial"/>
      <family val="2"/>
      <charset val="238"/>
    </font>
    <font>
      <b/>
      <sz val="12"/>
      <color indexed="24"/>
      <name val="Arial"/>
      <family val="2"/>
      <charset val="238"/>
    </font>
    <font>
      <u/>
      <sz val="10.199999999999999"/>
      <color indexed="12"/>
      <name val="Futura Prins"/>
    </font>
    <font>
      <sz val="10"/>
      <name val="Arial"/>
      <family val="2"/>
    </font>
    <font>
      <sz val="10"/>
      <name val="Century Schoolbook CE"/>
      <family val="1"/>
      <charset val="238"/>
    </font>
    <font>
      <b/>
      <sz val="10"/>
      <name val="Courier New CE"/>
      <family val="3"/>
      <charset val="238"/>
    </font>
    <font>
      <b/>
      <i/>
      <sz val="14"/>
      <name val="Futura Prins"/>
    </font>
    <font>
      <sz val="10"/>
      <name val="Courier"/>
      <family val="1"/>
      <charset val="238"/>
    </font>
    <font>
      <sz val="5"/>
      <name val="Courier New CE"/>
      <family val="3"/>
      <charset val="238"/>
    </font>
    <font>
      <sz val="11"/>
      <name val="Futura Prins"/>
    </font>
    <font>
      <b/>
      <sz val="11"/>
      <name val="Futura Prins"/>
    </font>
    <font>
      <sz val="8"/>
      <color indexed="8"/>
      <name val="Arial"/>
      <family val="2"/>
      <charset val="238"/>
    </font>
    <font>
      <b/>
      <i/>
      <sz val="8"/>
      <color indexed="8"/>
      <name val="Arial"/>
      <family val="2"/>
      <charset val="238"/>
    </font>
    <font>
      <b/>
      <i/>
      <sz val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8"/>
      <name val="Calibri"/>
      <family val="2"/>
      <charset val="238"/>
    </font>
    <font>
      <b/>
      <sz val="8"/>
      <name val="Arial"/>
      <family val="2"/>
      <charset val="238"/>
    </font>
    <font>
      <i/>
      <sz val="8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sz val="10"/>
      <name val="Helv"/>
    </font>
    <font>
      <sz val="10"/>
      <name val="MS Sans"/>
    </font>
    <font>
      <b/>
      <sz val="14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</font>
    <font>
      <u/>
      <sz val="8"/>
      <name val="Arial"/>
      <family val="2"/>
      <charset val="238"/>
    </font>
    <font>
      <i/>
      <sz val="8"/>
      <name val="Arial"/>
      <family val="2"/>
      <charset val="238"/>
    </font>
    <font>
      <sz val="9"/>
      <name val="Arial"/>
      <family val="2"/>
    </font>
    <font>
      <sz val="8"/>
      <color rgb="FFFF0000"/>
      <name val="Arial"/>
      <family val="2"/>
      <charset val="23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</fills>
  <borders count="1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</borders>
  <cellStyleXfs count="482">
    <xf numFmtId="0" fontId="0" fillId="0" borderId="0"/>
    <xf numFmtId="0" fontId="33" fillId="0" borderId="0"/>
    <xf numFmtId="0" fontId="33" fillId="0" borderId="0"/>
    <xf numFmtId="0" fontId="6" fillId="0" borderId="0"/>
    <xf numFmtId="0" fontId="6" fillId="0" borderId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1" fillId="21" borderId="2" applyNumberFormat="0" applyAlignment="0" applyProtection="0"/>
    <xf numFmtId="0" fontId="11" fillId="21" borderId="2" applyNumberFormat="0" applyAlignment="0" applyProtection="0"/>
    <xf numFmtId="0" fontId="11" fillId="21" borderId="2" applyNumberFormat="0" applyAlignment="0" applyProtection="0"/>
    <xf numFmtId="0" fontId="11" fillId="21" borderId="2" applyNumberFormat="0" applyAlignment="0" applyProtection="0"/>
    <xf numFmtId="0" fontId="11" fillId="21" borderId="2" applyNumberFormat="0" applyAlignment="0" applyProtection="0"/>
    <xf numFmtId="0" fontId="11" fillId="21" borderId="2" applyNumberFormat="0" applyAlignment="0" applyProtection="0"/>
    <xf numFmtId="0" fontId="11" fillId="21" borderId="2" applyNumberFormat="0" applyAlignment="0" applyProtection="0"/>
    <xf numFmtId="0" fontId="11" fillId="21" borderId="2" applyNumberFormat="0" applyAlignment="0" applyProtection="0"/>
    <xf numFmtId="38" fontId="34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3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0" fillId="0" borderId="3" applyAlignment="0"/>
    <xf numFmtId="0" fontId="30" fillId="0" borderId="3" applyAlignment="0"/>
    <xf numFmtId="0" fontId="30" fillId="0" borderId="3" applyAlignment="0"/>
    <xf numFmtId="0" fontId="30" fillId="0" borderId="3" applyAlignment="0"/>
    <xf numFmtId="0" fontId="32" fillId="0" borderId="3" applyAlignment="0"/>
    <xf numFmtId="0" fontId="32" fillId="0" borderId="3" applyAlignment="0"/>
    <xf numFmtId="166" fontId="36" fillId="0" borderId="0" applyFont="0" applyFill="0" applyBorder="0" applyAlignment="0" applyProtection="0">
      <alignment horizontal="right" vertical="top"/>
    </xf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2" fontId="35" fillId="0" borderId="0" applyFont="0" applyFill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14" fillId="0" borderId="4" applyNumberFormat="0" applyFill="0" applyAlignment="0" applyProtection="0"/>
    <xf numFmtId="0" fontId="14" fillId="0" borderId="4" applyNumberFormat="0" applyFill="0" applyAlignment="0" applyProtection="0"/>
    <xf numFmtId="0" fontId="14" fillId="0" borderId="4" applyNumberFormat="0" applyFill="0" applyAlignment="0" applyProtection="0"/>
    <xf numFmtId="0" fontId="14" fillId="0" borderId="4" applyNumberFormat="0" applyFill="0" applyAlignment="0" applyProtection="0"/>
    <xf numFmtId="0" fontId="14" fillId="0" borderId="4" applyNumberFormat="0" applyFill="0" applyAlignment="0" applyProtection="0"/>
    <xf numFmtId="0" fontId="14" fillId="0" borderId="4" applyNumberFormat="0" applyFill="0" applyAlignment="0" applyProtection="0"/>
    <xf numFmtId="0" fontId="14" fillId="0" borderId="4" applyNumberFormat="0" applyFill="0" applyAlignment="0" applyProtection="0"/>
    <xf numFmtId="0" fontId="14" fillId="0" borderId="4" applyNumberFormat="0" applyFill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1" fillId="0" borderId="0"/>
    <xf numFmtId="0" fontId="15" fillId="0" borderId="5" applyNumberFormat="0" applyFill="0" applyAlignment="0" applyProtection="0"/>
    <xf numFmtId="0" fontId="15" fillId="0" borderId="5" applyNumberFormat="0" applyFill="0" applyAlignment="0" applyProtection="0"/>
    <xf numFmtId="0" fontId="15" fillId="0" borderId="5" applyNumberFormat="0" applyFill="0" applyAlignment="0" applyProtection="0"/>
    <xf numFmtId="0" fontId="15" fillId="0" borderId="5" applyNumberFormat="0" applyFill="0" applyAlignment="0" applyProtection="0"/>
    <xf numFmtId="0" fontId="15" fillId="0" borderId="5" applyNumberFormat="0" applyFill="0" applyAlignment="0" applyProtection="0"/>
    <xf numFmtId="0" fontId="15" fillId="0" borderId="5" applyNumberFormat="0" applyFill="0" applyAlignment="0" applyProtection="0"/>
    <xf numFmtId="0" fontId="15" fillId="0" borderId="5" applyNumberFormat="0" applyFill="0" applyAlignment="0" applyProtection="0"/>
    <xf numFmtId="0" fontId="15" fillId="0" borderId="5" applyNumberFormat="0" applyFill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39" fillId="0" borderId="0" applyNumberFormat="0" applyFill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0" fontId="17" fillId="7" borderId="1" applyNumberFormat="0" applyAlignment="0" applyProtection="0"/>
    <xf numFmtId="0" fontId="17" fillId="7" borderId="1" applyNumberFormat="0" applyAlignment="0" applyProtection="0"/>
    <xf numFmtId="0" fontId="17" fillId="7" borderId="1" applyNumberFormat="0" applyAlignment="0" applyProtection="0"/>
    <xf numFmtId="0" fontId="17" fillId="7" borderId="1" applyNumberFormat="0" applyAlignment="0" applyProtection="0"/>
    <xf numFmtId="0" fontId="17" fillId="7" borderId="1" applyNumberFormat="0" applyAlignment="0" applyProtection="0"/>
    <xf numFmtId="0" fontId="17" fillId="7" borderId="1" applyNumberFormat="0" applyAlignment="0" applyProtection="0"/>
    <xf numFmtId="0" fontId="17" fillId="7" borderId="1" applyNumberFormat="0" applyAlignment="0" applyProtection="0"/>
    <xf numFmtId="0" fontId="17" fillId="7" borderId="1" applyNumberFormat="0" applyAlignment="0" applyProtection="0"/>
    <xf numFmtId="39" fontId="40" fillId="0" borderId="7">
      <alignment horizontal="right" vertical="top" wrapText="1"/>
    </xf>
    <xf numFmtId="167" fontId="41" fillId="0" borderId="0" applyFill="0" applyBorder="0" applyProtection="0">
      <alignment horizontal="left" vertical="top" wrapText="1"/>
    </xf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168" fontId="41" fillId="0" borderId="0" applyFill="0" applyBorder="0" applyProtection="0">
      <alignment horizontal="left" vertical="top" wrapText="1"/>
    </xf>
    <xf numFmtId="0" fontId="27" fillId="0" borderId="0">
      <alignment vertical="top"/>
    </xf>
    <xf numFmtId="0" fontId="27" fillId="0" borderId="0">
      <alignment vertical="top"/>
    </xf>
    <xf numFmtId="0" fontId="31" fillId="0" borderId="0"/>
    <xf numFmtId="0" fontId="31" fillId="0" borderId="0"/>
    <xf numFmtId="0" fontId="43" fillId="0" borderId="0"/>
    <xf numFmtId="4" fontId="42" fillId="0" borderId="0">
      <alignment horizontal="left" vertical="top"/>
      <protection locked="0"/>
    </xf>
    <xf numFmtId="0" fontId="3" fillId="0" borderId="0"/>
    <xf numFmtId="0" fontId="3" fillId="0" borderId="0"/>
    <xf numFmtId="0" fontId="4" fillId="0" borderId="0"/>
    <xf numFmtId="0" fontId="4" fillId="0" borderId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169" fontId="44" fillId="0" borderId="0"/>
    <xf numFmtId="169" fontId="44" fillId="0" borderId="0"/>
    <xf numFmtId="169" fontId="44" fillId="0" borderId="0"/>
    <xf numFmtId="169" fontId="44" fillId="0" borderId="0"/>
    <xf numFmtId="0" fontId="24" fillId="0" borderId="0"/>
    <xf numFmtId="0" fontId="24" fillId="0" borderId="0"/>
    <xf numFmtId="0" fontId="35" fillId="0" borderId="0"/>
    <xf numFmtId="0" fontId="35" fillId="0" borderId="0"/>
    <xf numFmtId="0" fontId="3" fillId="0" borderId="0" applyNumberForma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3" fillId="0" borderId="0" applyNumberFormat="0" applyFill="0" applyBorder="0" applyAlignment="0" applyProtection="0"/>
    <xf numFmtId="0" fontId="26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4" fillId="0" borderId="0"/>
    <xf numFmtId="0" fontId="4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3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9" fontId="44" fillId="0" borderId="0"/>
    <xf numFmtId="169" fontId="44" fillId="0" borderId="0"/>
    <xf numFmtId="2" fontId="3" fillId="0" borderId="0">
      <alignment horizontal="right"/>
    </xf>
    <xf numFmtId="2" fontId="3" fillId="0" borderId="0">
      <alignment horizontal="right"/>
    </xf>
    <xf numFmtId="0" fontId="24" fillId="23" borderId="9" applyNumberFormat="0" applyFont="0" applyAlignment="0" applyProtection="0"/>
    <xf numFmtId="0" fontId="24" fillId="23" borderId="9" applyNumberFormat="0" applyFont="0" applyAlignment="0" applyProtection="0"/>
    <xf numFmtId="0" fontId="24" fillId="23" borderId="9" applyNumberFormat="0" applyFont="0" applyAlignment="0" applyProtection="0"/>
    <xf numFmtId="0" fontId="24" fillId="23" borderId="9" applyNumberFormat="0" applyFont="0" applyAlignment="0" applyProtection="0"/>
    <xf numFmtId="0" fontId="24" fillId="23" borderId="9" applyNumberFormat="0" applyFont="0" applyAlignment="0" applyProtection="0"/>
    <xf numFmtId="0" fontId="24" fillId="23" borderId="9" applyNumberFormat="0" applyFont="0" applyAlignment="0" applyProtection="0"/>
    <xf numFmtId="0" fontId="24" fillId="23" borderId="9" applyNumberFormat="0" applyFont="0" applyAlignment="0" applyProtection="0"/>
    <xf numFmtId="0" fontId="24" fillId="23" borderId="9" applyNumberFormat="0" applyFont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0" fillId="20" borderId="10" applyNumberFormat="0" applyAlignment="0" applyProtection="0"/>
    <xf numFmtId="0" fontId="20" fillId="20" borderId="10" applyNumberFormat="0" applyAlignment="0" applyProtection="0"/>
    <xf numFmtId="0" fontId="20" fillId="20" borderId="10" applyNumberFormat="0" applyAlignment="0" applyProtection="0"/>
    <xf numFmtId="0" fontId="20" fillId="20" borderId="10" applyNumberFormat="0" applyAlignment="0" applyProtection="0"/>
    <xf numFmtId="0" fontId="20" fillId="20" borderId="10" applyNumberFormat="0" applyAlignment="0" applyProtection="0"/>
    <xf numFmtId="0" fontId="20" fillId="20" borderId="10" applyNumberFormat="0" applyAlignment="0" applyProtection="0"/>
    <xf numFmtId="0" fontId="20" fillId="20" borderId="10" applyNumberFormat="0" applyAlignment="0" applyProtection="0"/>
    <xf numFmtId="0" fontId="20" fillId="20" borderId="10" applyNumberFormat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4" fontId="45" fillId="0" borderId="0">
      <alignment vertical="top"/>
      <protection hidden="1"/>
    </xf>
    <xf numFmtId="49" fontId="25" fillId="24" borderId="11">
      <alignment horizontal="center" vertical="top" wrapText="1"/>
    </xf>
    <xf numFmtId="49" fontId="46" fillId="24" borderId="11">
      <alignment horizontal="center" vertical="top" wrapText="1"/>
    </xf>
    <xf numFmtId="49" fontId="25" fillId="24" borderId="11">
      <alignment horizontal="center" vertical="top" wrapText="1"/>
    </xf>
    <xf numFmtId="49" fontId="46" fillId="24" borderId="11">
      <alignment horizontal="center" vertical="top" wrapText="1"/>
    </xf>
    <xf numFmtId="4" fontId="42" fillId="0" borderId="0" applyProtection="0">
      <alignment horizontal="left"/>
      <protection locked="0"/>
    </xf>
    <xf numFmtId="49" fontId="28" fillId="0" borderId="0" applyNumberFormat="0" applyProtection="0">
      <alignment horizontal="right" vertical="top"/>
      <protection locked="0"/>
    </xf>
    <xf numFmtId="49" fontId="28" fillId="0" borderId="0" applyNumberFormat="0" applyProtection="0">
      <alignment horizontal="right" vertical="top"/>
      <protection locked="0"/>
    </xf>
    <xf numFmtId="49" fontId="28" fillId="0" borderId="0" applyNumberFormat="0" applyProtection="0">
      <alignment horizontal="right" vertical="top"/>
      <protection locked="0"/>
    </xf>
    <xf numFmtId="49" fontId="47" fillId="0" borderId="0" applyNumberFormat="0" applyProtection="0">
      <alignment horizontal="right" vertical="top"/>
      <protection locked="0"/>
    </xf>
    <xf numFmtId="49" fontId="47" fillId="0" borderId="0" applyNumberFormat="0" applyProtection="0">
      <alignment horizontal="right" vertical="top"/>
      <protection locked="0"/>
    </xf>
    <xf numFmtId="0" fontId="59" fillId="0" borderId="0"/>
    <xf numFmtId="0" fontId="6" fillId="0" borderId="0"/>
    <xf numFmtId="0" fontId="40" fillId="0" borderId="12">
      <alignment horizontal="left" vertical="top" wrapText="1"/>
    </xf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35" fillId="0" borderId="14" applyNumberFormat="0" applyFont="0" applyFill="0" applyAlignment="0" applyProtection="0"/>
    <xf numFmtId="0" fontId="35" fillId="0" borderId="14" applyNumberFormat="0" applyFont="0" applyFill="0" applyAlignment="0" applyProtection="0"/>
    <xf numFmtId="0" fontId="22" fillId="0" borderId="13" applyNumberFormat="0" applyFill="0" applyAlignment="0" applyProtection="0"/>
    <xf numFmtId="0" fontId="22" fillId="0" borderId="13" applyNumberFormat="0" applyFill="0" applyAlignment="0" applyProtection="0"/>
    <xf numFmtId="0" fontId="22" fillId="0" borderId="13" applyNumberFormat="0" applyFill="0" applyAlignment="0" applyProtection="0"/>
    <xf numFmtId="0" fontId="22" fillId="0" borderId="13" applyNumberFormat="0" applyFill="0" applyAlignment="0" applyProtection="0"/>
    <xf numFmtId="0" fontId="22" fillId="0" borderId="13" applyNumberFormat="0" applyFill="0" applyAlignment="0" applyProtection="0"/>
    <xf numFmtId="0" fontId="22" fillId="0" borderId="13" applyNumberFormat="0" applyFill="0" applyAlignment="0" applyProtection="0"/>
    <xf numFmtId="0" fontId="22" fillId="0" borderId="13" applyNumberFormat="0" applyFill="0" applyAlignment="0" applyProtection="0"/>
    <xf numFmtId="0" fontId="22" fillId="0" borderId="13" applyNumberFormat="0" applyFill="0" applyAlignment="0" applyProtection="0"/>
    <xf numFmtId="0" fontId="35" fillId="0" borderId="14" applyNumberFormat="0" applyFont="0" applyFill="0" applyAlignment="0" applyProtection="0"/>
    <xf numFmtId="0" fontId="35" fillId="0" borderId="14" applyNumberFormat="0" applyFont="0" applyFill="0" applyAlignment="0" applyProtection="0"/>
    <xf numFmtId="0" fontId="35" fillId="0" borderId="14" applyNumberFormat="0" applyFont="0" applyFill="0" applyAlignment="0" applyProtection="0"/>
    <xf numFmtId="0" fontId="35" fillId="0" borderId="14" applyNumberFormat="0" applyFont="0" applyFill="0" applyAlignment="0" applyProtection="0"/>
    <xf numFmtId="0" fontId="35" fillId="0" borderId="14" applyNumberFormat="0" applyFont="0" applyFill="0" applyAlignment="0" applyProtection="0"/>
    <xf numFmtId="0" fontId="35" fillId="0" borderId="14" applyNumberFormat="0" applyFont="0" applyFill="0" applyAlignment="0" applyProtection="0"/>
    <xf numFmtId="0" fontId="35" fillId="0" borderId="14" applyNumberFormat="0" applyFont="0" applyFill="0" applyAlignment="0" applyProtection="0"/>
    <xf numFmtId="0" fontId="35" fillId="0" borderId="14" applyNumberFormat="0" applyFont="0" applyFill="0" applyAlignment="0" applyProtection="0"/>
    <xf numFmtId="170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71" fontId="58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3" fillId="0" borderId="0"/>
  </cellStyleXfs>
  <cellXfs count="114">
    <xf numFmtId="0" fontId="0" fillId="0" borderId="0" xfId="0"/>
    <xf numFmtId="0" fontId="5" fillId="0" borderId="0" xfId="340" applyFont="1" applyAlignment="1">
      <alignment horizontal="justify" vertical="justify"/>
    </xf>
    <xf numFmtId="0" fontId="5" fillId="0" borderId="0" xfId="339" applyFont="1" applyAlignment="1">
      <alignment horizontal="left" vertical="top" wrapText="1"/>
    </xf>
    <xf numFmtId="0" fontId="50" fillId="0" borderId="0" xfId="342" applyFont="1" applyAlignment="1">
      <alignment vertical="top" wrapText="1"/>
    </xf>
    <xf numFmtId="0" fontId="5" fillId="0" borderId="0" xfId="339" applyFont="1" applyAlignment="1">
      <alignment vertical="top" wrapText="1"/>
    </xf>
    <xf numFmtId="1" fontId="5" fillId="0" borderId="0" xfId="339" applyNumberFormat="1" applyFont="1" applyAlignment="1">
      <alignment horizontal="left" vertical="top" wrapText="1"/>
    </xf>
    <xf numFmtId="0" fontId="5" fillId="0" borderId="0" xfId="342" applyFont="1" applyAlignment="1">
      <alignment vertical="top" wrapText="1"/>
    </xf>
    <xf numFmtId="0" fontId="5" fillId="0" borderId="0" xfId="339" applyFont="1" applyAlignment="1">
      <alignment horizontal="justify" vertical="justify"/>
    </xf>
    <xf numFmtId="0" fontId="48" fillId="0" borderId="0" xfId="0" applyFont="1" applyAlignment="1">
      <alignment horizontal="center" vertical="top"/>
    </xf>
    <xf numFmtId="0" fontId="49" fillId="0" borderId="0" xfId="0" applyFont="1" applyAlignment="1">
      <alignment horizontal="left"/>
    </xf>
    <xf numFmtId="0" fontId="48" fillId="0" borderId="0" xfId="0" applyFont="1" applyAlignment="1">
      <alignment horizontal="right"/>
    </xf>
    <xf numFmtId="0" fontId="48" fillId="0" borderId="0" xfId="0" applyFont="1"/>
    <xf numFmtId="0" fontId="48" fillId="0" borderId="0" xfId="0" applyFont="1" applyAlignment="1">
      <alignment horizontal="left"/>
    </xf>
    <xf numFmtId="0" fontId="48" fillId="0" borderId="15" xfId="0" applyFont="1" applyBorder="1" applyAlignment="1">
      <alignment horizontal="center" vertical="top"/>
    </xf>
    <xf numFmtId="0" fontId="48" fillId="0" borderId="15" xfId="0" applyFont="1" applyBorder="1" applyAlignment="1">
      <alignment horizontal="left"/>
    </xf>
    <xf numFmtId="0" fontId="48" fillId="0" borderId="15" xfId="0" applyFont="1" applyBorder="1" applyAlignment="1">
      <alignment horizontal="right"/>
    </xf>
    <xf numFmtId="0" fontId="48" fillId="0" borderId="0" xfId="0" applyFont="1" applyAlignment="1">
      <alignment horizontal="left" wrapText="1"/>
    </xf>
    <xf numFmtId="0" fontId="48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 vertical="top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vertical="top"/>
    </xf>
    <xf numFmtId="0" fontId="5" fillId="0" borderId="0" xfId="0" applyFont="1" applyAlignment="1">
      <alignment vertical="top" wrapText="1"/>
    </xf>
    <xf numFmtId="0" fontId="5" fillId="0" borderId="0" xfId="0" applyFont="1" applyAlignment="1">
      <alignment horizontal="left" wrapText="1"/>
    </xf>
    <xf numFmtId="0" fontId="52" fillId="0" borderId="0" xfId="0" applyFont="1" applyAlignment="1">
      <alignment horizontal="left"/>
    </xf>
    <xf numFmtId="0" fontId="49" fillId="0" borderId="0" xfId="0" applyFont="1" applyAlignment="1">
      <alignment horizontal="left" wrapText="1"/>
    </xf>
    <xf numFmtId="49" fontId="54" fillId="0" borderId="0" xfId="0" applyNumberFormat="1" applyFont="1"/>
    <xf numFmtId="0" fontId="5" fillId="0" borderId="0" xfId="0" applyFont="1"/>
    <xf numFmtId="0" fontId="5" fillId="0" borderId="15" xfId="0" applyFont="1" applyBorder="1" applyAlignment="1">
      <alignment vertical="top" wrapText="1"/>
    </xf>
    <xf numFmtId="49" fontId="5" fillId="0" borderId="15" xfId="0" applyNumberFormat="1" applyFont="1" applyBorder="1"/>
    <xf numFmtId="0" fontId="48" fillId="0" borderId="16" xfId="0" applyFont="1" applyBorder="1" applyAlignment="1">
      <alignment horizontal="center" vertical="top"/>
    </xf>
    <xf numFmtId="0" fontId="48" fillId="0" borderId="16" xfId="0" applyFont="1" applyBorder="1" applyAlignment="1">
      <alignment horizontal="left"/>
    </xf>
    <xf numFmtId="0" fontId="48" fillId="0" borderId="16" xfId="0" applyFont="1" applyBorder="1" applyAlignment="1">
      <alignment horizontal="right"/>
    </xf>
    <xf numFmtId="0" fontId="55" fillId="0" borderId="0" xfId="0" applyFont="1" applyAlignment="1">
      <alignment horizontal="left"/>
    </xf>
    <xf numFmtId="0" fontId="56" fillId="0" borderId="0" xfId="0" applyFont="1" applyAlignment="1">
      <alignment horizontal="center" vertical="top"/>
    </xf>
    <xf numFmtId="0" fontId="57" fillId="0" borderId="0" xfId="0" applyFont="1" applyAlignment="1">
      <alignment horizontal="left"/>
    </xf>
    <xf numFmtId="0" fontId="56" fillId="0" borderId="0" xfId="0" applyFont="1" applyAlignment="1">
      <alignment horizontal="right"/>
    </xf>
    <xf numFmtId="0" fontId="56" fillId="0" borderId="0" xfId="0" applyFont="1"/>
    <xf numFmtId="49" fontId="54" fillId="0" borderId="0" xfId="0" applyNumberFormat="1" applyFont="1" applyAlignment="1">
      <alignment horizontal="right" vertical="top"/>
    </xf>
    <xf numFmtId="0" fontId="5" fillId="0" borderId="0" xfId="0" applyFont="1" applyAlignment="1">
      <alignment horizontal="right"/>
    </xf>
    <xf numFmtId="0" fontId="5" fillId="0" borderId="15" xfId="0" applyFont="1" applyBorder="1"/>
    <xf numFmtId="0" fontId="55" fillId="0" borderId="0" xfId="0" applyFont="1" applyAlignment="1">
      <alignment horizontal="left" wrapText="1"/>
    </xf>
    <xf numFmtId="0" fontId="52" fillId="0" borderId="0" xfId="0" applyFont="1" applyAlignment="1">
      <alignment horizontal="center" vertical="top"/>
    </xf>
    <xf numFmtId="0" fontId="60" fillId="0" borderId="0" xfId="0" applyFont="1" applyAlignment="1">
      <alignment horizontal="left"/>
    </xf>
    <xf numFmtId="0" fontId="54" fillId="0" borderId="0" xfId="0" applyFont="1" applyAlignment="1">
      <alignment horizontal="right"/>
    </xf>
    <xf numFmtId="0" fontId="5" fillId="0" borderId="15" xfId="0" applyFont="1" applyBorder="1" applyAlignment="1">
      <alignment horizontal="right"/>
    </xf>
    <xf numFmtId="0" fontId="61" fillId="0" borderId="0" xfId="0" applyFont="1" applyAlignment="1">
      <alignment horizontal="right"/>
    </xf>
    <xf numFmtId="0" fontId="48" fillId="0" borderId="17" xfId="0" applyFont="1" applyBorder="1" applyAlignment="1">
      <alignment horizontal="center" vertical="top"/>
    </xf>
    <xf numFmtId="0" fontId="48" fillId="0" borderId="17" xfId="0" applyFont="1" applyBorder="1" applyAlignment="1">
      <alignment horizontal="center"/>
    </xf>
    <xf numFmtId="0" fontId="5" fillId="0" borderId="0" xfId="339" applyFont="1" applyAlignment="1">
      <alignment horizontal="justify" vertical="top" wrapText="1"/>
    </xf>
    <xf numFmtId="0" fontId="52" fillId="0" borderId="0" xfId="0" applyFont="1" applyAlignment="1">
      <alignment horizontal="right"/>
    </xf>
    <xf numFmtId="0" fontId="51" fillId="0" borderId="0" xfId="0" applyFont="1" applyAlignment="1">
      <alignment horizontal="center" vertical="top"/>
    </xf>
    <xf numFmtId="0" fontId="51" fillId="0" borderId="0" xfId="0" applyFont="1" applyAlignment="1">
      <alignment horizontal="right"/>
    </xf>
    <xf numFmtId="0" fontId="54" fillId="0" borderId="0" xfId="0" applyFont="1" applyAlignment="1">
      <alignment horizontal="justify" wrapText="1"/>
    </xf>
    <xf numFmtId="4" fontId="5" fillId="0" borderId="0" xfId="0" applyNumberFormat="1" applyFont="1"/>
    <xf numFmtId="1" fontId="5" fillId="0" borderId="0" xfId="0" applyNumberFormat="1" applyFont="1" applyAlignment="1">
      <alignment horizontal="right"/>
    </xf>
    <xf numFmtId="0" fontId="54" fillId="0" borderId="0" xfId="0" applyFont="1" applyAlignment="1">
      <alignment horizontal="left" wrapText="1"/>
    </xf>
    <xf numFmtId="0" fontId="48" fillId="0" borderId="18" xfId="0" applyFont="1" applyBorder="1" applyAlignment="1">
      <alignment horizontal="right"/>
    </xf>
    <xf numFmtId="2" fontId="5" fillId="0" borderId="0" xfId="359" applyNumberFormat="1" applyFont="1"/>
    <xf numFmtId="0" fontId="5" fillId="0" borderId="0" xfId="359" applyFont="1"/>
    <xf numFmtId="4" fontId="5" fillId="0" borderId="0" xfId="359" applyNumberFormat="1" applyFont="1"/>
    <xf numFmtId="4" fontId="5" fillId="0" borderId="0" xfId="359" applyNumberFormat="1" applyFont="1" applyAlignment="1">
      <alignment horizontal="right"/>
    </xf>
    <xf numFmtId="0" fontId="5" fillId="0" borderId="0" xfId="0" applyFont="1" applyAlignment="1">
      <alignment wrapText="1"/>
    </xf>
    <xf numFmtId="1" fontId="5" fillId="0" borderId="0" xfId="0" applyNumberFormat="1" applyFont="1" applyAlignment="1">
      <alignment horizontal="right" wrapText="1"/>
    </xf>
    <xf numFmtId="4" fontId="5" fillId="0" borderId="0" xfId="342" applyNumberFormat="1" applyFont="1"/>
    <xf numFmtId="49" fontId="5" fillId="0" borderId="0" xfId="0" applyNumberFormat="1" applyFont="1" applyAlignment="1">
      <alignment horizontal="left" wrapText="1"/>
    </xf>
    <xf numFmtId="0" fontId="5" fillId="0" borderId="0" xfId="0" applyFont="1" applyAlignment="1">
      <alignment horizontal="justify" wrapText="1"/>
    </xf>
    <xf numFmtId="0" fontId="5" fillId="0" borderId="15" xfId="0" applyFont="1" applyBorder="1" applyAlignment="1">
      <alignment horizontal="left" wrapText="1"/>
    </xf>
    <xf numFmtId="1" fontId="5" fillId="0" borderId="0" xfId="0" applyNumberFormat="1" applyFont="1" applyAlignment="1">
      <alignment horizontal="center"/>
    </xf>
    <xf numFmtId="1" fontId="5" fillId="0" borderId="15" xfId="0" applyNumberFormat="1" applyFont="1" applyBorder="1" applyAlignment="1">
      <alignment horizontal="center"/>
    </xf>
    <xf numFmtId="0" fontId="64" fillId="0" borderId="0" xfId="0" applyFont="1" applyAlignment="1">
      <alignment wrapText="1"/>
    </xf>
    <xf numFmtId="0" fontId="65" fillId="0" borderId="0" xfId="0" applyFont="1" applyAlignment="1">
      <alignment horizontal="left" wrapText="1"/>
    </xf>
    <xf numFmtId="49" fontId="54" fillId="0" borderId="0" xfId="0" applyNumberFormat="1" applyFont="1" applyAlignment="1">
      <alignment horizontal="left" wrapText="1"/>
    </xf>
    <xf numFmtId="1" fontId="5" fillId="0" borderId="0" xfId="0" applyNumberFormat="1" applyFont="1" applyAlignment="1">
      <alignment horizontal="left"/>
    </xf>
    <xf numFmtId="0" fontId="54" fillId="0" borderId="0" xfId="0" applyFont="1" applyAlignment="1">
      <alignment wrapText="1"/>
    </xf>
    <xf numFmtId="172" fontId="66" fillId="0" borderId="0" xfId="222" applyNumberFormat="1" applyFont="1" applyAlignment="1">
      <alignment horizontal="center" vertical="top"/>
    </xf>
    <xf numFmtId="172" fontId="63" fillId="0" borderId="0" xfId="222" applyNumberFormat="1" applyFont="1" applyAlignment="1">
      <alignment horizontal="left" vertical="top"/>
    </xf>
    <xf numFmtId="0" fontId="65" fillId="0" borderId="0" xfId="0" applyFont="1" applyAlignment="1">
      <alignment wrapText="1"/>
    </xf>
    <xf numFmtId="0" fontId="67" fillId="0" borderId="0" xfId="0" applyFont="1" applyAlignment="1">
      <alignment horizontal="right"/>
    </xf>
    <xf numFmtId="0" fontId="48" fillId="0" borderId="18" xfId="0" applyFont="1" applyBorder="1" applyAlignment="1">
      <alignment horizontal="left"/>
    </xf>
    <xf numFmtId="0" fontId="5" fillId="0" borderId="18" xfId="0" applyFont="1" applyBorder="1" applyAlignment="1">
      <alignment horizontal="right"/>
    </xf>
    <xf numFmtId="0" fontId="52" fillId="0" borderId="0" xfId="0" applyFont="1"/>
    <xf numFmtId="0" fontId="51" fillId="0" borderId="0" xfId="0" applyFont="1"/>
    <xf numFmtId="0" fontId="5" fillId="0" borderId="0" xfId="342" applyFont="1"/>
    <xf numFmtId="0" fontId="54" fillId="0" borderId="0" xfId="0" applyFont="1"/>
    <xf numFmtId="0" fontId="54" fillId="0" borderId="0" xfId="342" applyFont="1"/>
    <xf numFmtId="4" fontId="54" fillId="0" borderId="0" xfId="342" applyNumberFormat="1" applyFont="1"/>
    <xf numFmtId="0" fontId="5" fillId="0" borderId="0" xfId="0" applyFont="1" applyAlignment="1" applyProtection="1">
      <alignment horizontal="left"/>
      <protection locked="0"/>
    </xf>
    <xf numFmtId="0" fontId="66" fillId="0" borderId="0" xfId="0" applyFont="1"/>
    <xf numFmtId="3" fontId="63" fillId="0" borderId="0" xfId="0" applyNumberFormat="1" applyFont="1" applyAlignment="1">
      <alignment vertical="top"/>
    </xf>
    <xf numFmtId="1" fontId="54" fillId="0" borderId="0" xfId="0" applyNumberFormat="1" applyFont="1" applyAlignment="1">
      <alignment horizontal="left"/>
    </xf>
    <xf numFmtId="0" fontId="5" fillId="0" borderId="17" xfId="0" applyFont="1" applyBorder="1" applyAlignment="1">
      <alignment horizontal="center"/>
    </xf>
    <xf numFmtId="0" fontId="5" fillId="0" borderId="16" xfId="0" applyFont="1" applyBorder="1" applyAlignment="1">
      <alignment horizontal="right"/>
    </xf>
    <xf numFmtId="0" fontId="50" fillId="0" borderId="0" xfId="0" applyFont="1" applyAlignment="1">
      <alignment horizontal="left"/>
    </xf>
    <xf numFmtId="0" fontId="54" fillId="0" borderId="0" xfId="0" applyFont="1" applyAlignment="1">
      <alignment horizontal="left"/>
    </xf>
    <xf numFmtId="1" fontId="5" fillId="0" borderId="16" xfId="0" applyNumberFormat="1" applyFont="1" applyBorder="1" applyAlignment="1">
      <alignment horizontal="left"/>
    </xf>
    <xf numFmtId="0" fontId="5" fillId="0" borderId="16" xfId="0" applyFont="1" applyBorder="1" applyAlignment="1">
      <alignment horizontal="left" wrapText="1"/>
    </xf>
    <xf numFmtId="0" fontId="5" fillId="0" borderId="16" xfId="0" applyFont="1" applyBorder="1"/>
    <xf numFmtId="0" fontId="48" fillId="0" borderId="17" xfId="0" applyFont="1" applyBorder="1" applyAlignment="1">
      <alignment horizontal="center" wrapText="1"/>
    </xf>
    <xf numFmtId="0" fontId="48" fillId="0" borderId="16" xfId="0" applyFont="1" applyBorder="1"/>
    <xf numFmtId="0" fontId="48" fillId="0" borderId="15" xfId="0" applyFont="1" applyBorder="1"/>
    <xf numFmtId="0" fontId="5" fillId="0" borderId="16" xfId="342" applyFont="1" applyBorder="1"/>
    <xf numFmtId="2" fontId="5" fillId="0" borderId="15" xfId="359" applyNumberFormat="1" applyFont="1" applyBorder="1"/>
    <xf numFmtId="0" fontId="5" fillId="0" borderId="15" xfId="359" applyFont="1" applyBorder="1"/>
    <xf numFmtId="173" fontId="48" fillId="0" borderId="0" xfId="0" applyNumberFormat="1" applyFont="1"/>
    <xf numFmtId="173" fontId="49" fillId="0" borderId="0" xfId="0" applyNumberFormat="1" applyFont="1"/>
    <xf numFmtId="173" fontId="52" fillId="0" borderId="0" xfId="0" applyNumberFormat="1" applyFont="1"/>
    <xf numFmtId="173" fontId="48" fillId="0" borderId="16" xfId="0" applyNumberFormat="1" applyFont="1" applyBorder="1"/>
    <xf numFmtId="173" fontId="2" fillId="0" borderId="0" xfId="0" applyNumberFormat="1" applyFont="1"/>
    <xf numFmtId="173" fontId="66" fillId="0" borderId="0" xfId="0" applyNumberFormat="1" applyFont="1"/>
    <xf numFmtId="173" fontId="50" fillId="0" borderId="0" xfId="359" applyNumberFormat="1" applyFont="1"/>
    <xf numFmtId="173" fontId="54" fillId="0" borderId="0" xfId="342" applyNumberFormat="1" applyFont="1"/>
  </cellXfs>
  <cellStyles count="482">
    <cellStyle name="_alpina" xfId="1"/>
    <cellStyle name="_dostop" xfId="2"/>
    <cellStyle name="_Elbego_AC BAZA LOGATEC ČISTILNA NAPRAVA_261" xfId="3"/>
    <cellStyle name="_elinam_DS7400 požar_572" xfId="4"/>
    <cellStyle name="20% - Accent1 2 2" xfId="5"/>
    <cellStyle name="20% - Accent1 2 3" xfId="6"/>
    <cellStyle name="20% - Accent1 3 2" xfId="7"/>
    <cellStyle name="20% - Accent1 3 3" xfId="8"/>
    <cellStyle name="20% - Accent1 4 2" xfId="9"/>
    <cellStyle name="20% - Accent1 4 3" xfId="10"/>
    <cellStyle name="20% - Accent1 5 2" xfId="11"/>
    <cellStyle name="20% - Accent1 5 3" xfId="12"/>
    <cellStyle name="20% - Accent2 2 2" xfId="13"/>
    <cellStyle name="20% - Accent2 2 3" xfId="14"/>
    <cellStyle name="20% - Accent2 3 2" xfId="15"/>
    <cellStyle name="20% - Accent2 3 3" xfId="16"/>
    <cellStyle name="20% - Accent2 4 2" xfId="17"/>
    <cellStyle name="20% - Accent2 4 3" xfId="18"/>
    <cellStyle name="20% - Accent2 5 2" xfId="19"/>
    <cellStyle name="20% - Accent2 5 3" xfId="20"/>
    <cellStyle name="20% - Accent3 2 2" xfId="21"/>
    <cellStyle name="20% - Accent3 2 3" xfId="22"/>
    <cellStyle name="20% - Accent3 3 2" xfId="23"/>
    <cellStyle name="20% - Accent3 3 3" xfId="24"/>
    <cellStyle name="20% - Accent3 4 2" xfId="25"/>
    <cellStyle name="20% - Accent3 4 3" xfId="26"/>
    <cellStyle name="20% - Accent3 5 2" xfId="27"/>
    <cellStyle name="20% - Accent3 5 3" xfId="28"/>
    <cellStyle name="20% - Accent4 2 2" xfId="29"/>
    <cellStyle name="20% - Accent4 2 3" xfId="30"/>
    <cellStyle name="20% - Accent4 3 2" xfId="31"/>
    <cellStyle name="20% - Accent4 3 3" xfId="32"/>
    <cellStyle name="20% - Accent4 4 2" xfId="33"/>
    <cellStyle name="20% - Accent4 4 3" xfId="34"/>
    <cellStyle name="20% - Accent4 5 2" xfId="35"/>
    <cellStyle name="20% - Accent4 5 3" xfId="36"/>
    <cellStyle name="20% - Accent5 2 2" xfId="37"/>
    <cellStyle name="20% - Accent5 2 3" xfId="38"/>
    <cellStyle name="20% - Accent5 3 2" xfId="39"/>
    <cellStyle name="20% - Accent5 3 3" xfId="40"/>
    <cellStyle name="20% - Accent5 4 2" xfId="41"/>
    <cellStyle name="20% - Accent5 4 3" xfId="42"/>
    <cellStyle name="20% - Accent5 5 2" xfId="43"/>
    <cellStyle name="20% - Accent5 5 3" xfId="44"/>
    <cellStyle name="20% - Accent6 2 2" xfId="45"/>
    <cellStyle name="20% - Accent6 2 3" xfId="46"/>
    <cellStyle name="20% - Accent6 3 2" xfId="47"/>
    <cellStyle name="20% - Accent6 3 3" xfId="48"/>
    <cellStyle name="20% - Accent6 4 2" xfId="49"/>
    <cellStyle name="20% - Accent6 4 3" xfId="50"/>
    <cellStyle name="20% - Accent6 5 2" xfId="51"/>
    <cellStyle name="20% - Accent6 5 3" xfId="52"/>
    <cellStyle name="40% - Accent1 2 2" xfId="53"/>
    <cellStyle name="40% - Accent1 2 3" xfId="54"/>
    <cellStyle name="40% - Accent1 3 2" xfId="55"/>
    <cellStyle name="40% - Accent1 3 3" xfId="56"/>
    <cellStyle name="40% - Accent1 4 2" xfId="57"/>
    <cellStyle name="40% - Accent1 4 3" xfId="58"/>
    <cellStyle name="40% - Accent1 5 2" xfId="59"/>
    <cellStyle name="40% - Accent1 5 3" xfId="60"/>
    <cellStyle name="40% - Accent2 2 2" xfId="61"/>
    <cellStyle name="40% - Accent2 2 3" xfId="62"/>
    <cellStyle name="40% - Accent2 3 2" xfId="63"/>
    <cellStyle name="40% - Accent2 3 3" xfId="64"/>
    <cellStyle name="40% - Accent2 4 2" xfId="65"/>
    <cellStyle name="40% - Accent2 4 3" xfId="66"/>
    <cellStyle name="40% - Accent2 5 2" xfId="67"/>
    <cellStyle name="40% - Accent2 5 3" xfId="68"/>
    <cellStyle name="40% - Accent3 2 2" xfId="69"/>
    <cellStyle name="40% - Accent3 2 3" xfId="70"/>
    <cellStyle name="40% - Accent3 3 2" xfId="71"/>
    <cellStyle name="40% - Accent3 3 3" xfId="72"/>
    <cellStyle name="40% - Accent3 4 2" xfId="73"/>
    <cellStyle name="40% - Accent3 4 3" xfId="74"/>
    <cellStyle name="40% - Accent3 5 2" xfId="75"/>
    <cellStyle name="40% - Accent3 5 3" xfId="76"/>
    <cellStyle name="40% - Accent4 2 2" xfId="77"/>
    <cellStyle name="40% - Accent4 2 3" xfId="78"/>
    <cellStyle name="40% - Accent4 3 2" xfId="79"/>
    <cellStyle name="40% - Accent4 3 3" xfId="80"/>
    <cellStyle name="40% - Accent4 4 2" xfId="81"/>
    <cellStyle name="40% - Accent4 4 3" xfId="82"/>
    <cellStyle name="40% - Accent4 5 2" xfId="83"/>
    <cellStyle name="40% - Accent4 5 3" xfId="84"/>
    <cellStyle name="40% - Accent5 2 2" xfId="85"/>
    <cellStyle name="40% - Accent5 2 3" xfId="86"/>
    <cellStyle name="40% - Accent5 3 2" xfId="87"/>
    <cellStyle name="40% - Accent5 3 3" xfId="88"/>
    <cellStyle name="40% - Accent5 4 2" xfId="89"/>
    <cellStyle name="40% - Accent5 4 3" xfId="90"/>
    <cellStyle name="40% - Accent5 5 2" xfId="91"/>
    <cellStyle name="40% - Accent5 5 3" xfId="92"/>
    <cellStyle name="40% - Accent6 2 2" xfId="93"/>
    <cellStyle name="40% - Accent6 2 3" xfId="94"/>
    <cellStyle name="40% - Accent6 3 2" xfId="95"/>
    <cellStyle name="40% - Accent6 3 3" xfId="96"/>
    <cellStyle name="40% - Accent6 4 2" xfId="97"/>
    <cellStyle name="40% - Accent6 4 3" xfId="98"/>
    <cellStyle name="40% - Accent6 5 2" xfId="99"/>
    <cellStyle name="40% - Accent6 5 3" xfId="100"/>
    <cellStyle name="60% - Accent1 2 2" xfId="101"/>
    <cellStyle name="60% - Accent1 2 3" xfId="102"/>
    <cellStyle name="60% - Accent1 3 2" xfId="103"/>
    <cellStyle name="60% - Accent1 3 3" xfId="104"/>
    <cellStyle name="60% - Accent1 4 2" xfId="105"/>
    <cellStyle name="60% - Accent1 4 3" xfId="106"/>
    <cellStyle name="60% - Accent1 5 2" xfId="107"/>
    <cellStyle name="60% - Accent1 5 3" xfId="108"/>
    <cellStyle name="60% - Accent2 2 2" xfId="109"/>
    <cellStyle name="60% - Accent2 2 3" xfId="110"/>
    <cellStyle name="60% - Accent2 3 2" xfId="111"/>
    <cellStyle name="60% - Accent2 3 3" xfId="112"/>
    <cellStyle name="60% - Accent2 4 2" xfId="113"/>
    <cellStyle name="60% - Accent2 4 3" xfId="114"/>
    <cellStyle name="60% - Accent2 5 2" xfId="115"/>
    <cellStyle name="60% - Accent2 5 3" xfId="116"/>
    <cellStyle name="60% - Accent3 2 2" xfId="117"/>
    <cellStyle name="60% - Accent3 2 3" xfId="118"/>
    <cellStyle name="60% - Accent3 3 2" xfId="119"/>
    <cellStyle name="60% - Accent3 3 3" xfId="120"/>
    <cellStyle name="60% - Accent3 4 2" xfId="121"/>
    <cellStyle name="60% - Accent3 4 3" xfId="122"/>
    <cellStyle name="60% - Accent3 5 2" xfId="123"/>
    <cellStyle name="60% - Accent3 5 3" xfId="124"/>
    <cellStyle name="60% - Accent4 2 2" xfId="125"/>
    <cellStyle name="60% - Accent4 2 3" xfId="126"/>
    <cellStyle name="60% - Accent4 3 2" xfId="127"/>
    <cellStyle name="60% - Accent4 3 3" xfId="128"/>
    <cellStyle name="60% - Accent4 4 2" xfId="129"/>
    <cellStyle name="60% - Accent4 4 3" xfId="130"/>
    <cellStyle name="60% - Accent4 5 2" xfId="131"/>
    <cellStyle name="60% - Accent4 5 3" xfId="132"/>
    <cellStyle name="60% - Accent5 2 2" xfId="133"/>
    <cellStyle name="60% - Accent5 2 3" xfId="134"/>
    <cellStyle name="60% - Accent5 3 2" xfId="135"/>
    <cellStyle name="60% - Accent5 3 3" xfId="136"/>
    <cellStyle name="60% - Accent5 4 2" xfId="137"/>
    <cellStyle name="60% - Accent5 4 3" xfId="138"/>
    <cellStyle name="60% - Accent5 5 2" xfId="139"/>
    <cellStyle name="60% - Accent5 5 3" xfId="140"/>
    <cellStyle name="60% - Accent6 2 2" xfId="141"/>
    <cellStyle name="60% - Accent6 2 3" xfId="142"/>
    <cellStyle name="60% - Accent6 3 2" xfId="143"/>
    <cellStyle name="60% - Accent6 3 3" xfId="144"/>
    <cellStyle name="60% - Accent6 4 2" xfId="145"/>
    <cellStyle name="60% - Accent6 4 3" xfId="146"/>
    <cellStyle name="60% - Accent6 5 2" xfId="147"/>
    <cellStyle name="60% - Accent6 5 3" xfId="148"/>
    <cellStyle name="Accent1 2 2" xfId="149"/>
    <cellStyle name="Accent1 2 3" xfId="150"/>
    <cellStyle name="Accent1 3 2" xfId="151"/>
    <cellStyle name="Accent1 3 3" xfId="152"/>
    <cellStyle name="Accent1 4 2" xfId="153"/>
    <cellStyle name="Accent1 4 3" xfId="154"/>
    <cellStyle name="Accent1 5 2" xfId="155"/>
    <cellStyle name="Accent1 5 3" xfId="156"/>
    <cellStyle name="Accent2 2 2" xfId="157"/>
    <cellStyle name="Accent2 2 3" xfId="158"/>
    <cellStyle name="Accent2 3 2" xfId="159"/>
    <cellStyle name="Accent2 3 3" xfId="160"/>
    <cellStyle name="Accent2 4 2" xfId="161"/>
    <cellStyle name="Accent2 4 3" xfId="162"/>
    <cellStyle name="Accent2 5 2" xfId="163"/>
    <cellStyle name="Accent2 5 3" xfId="164"/>
    <cellStyle name="Accent3 2 2" xfId="165"/>
    <cellStyle name="Accent3 2 3" xfId="166"/>
    <cellStyle name="Accent3 3 2" xfId="167"/>
    <cellStyle name="Accent3 3 3" xfId="168"/>
    <cellStyle name="Accent3 4 2" xfId="169"/>
    <cellStyle name="Accent3 4 3" xfId="170"/>
    <cellStyle name="Accent3 5 2" xfId="171"/>
    <cellStyle name="Accent3 5 3" xfId="172"/>
    <cellStyle name="Accent4 2 2" xfId="173"/>
    <cellStyle name="Accent4 2 3" xfId="174"/>
    <cellStyle name="Accent4 3 2" xfId="175"/>
    <cellStyle name="Accent4 3 3" xfId="176"/>
    <cellStyle name="Accent4 4 2" xfId="177"/>
    <cellStyle name="Accent4 4 3" xfId="178"/>
    <cellStyle name="Accent4 5 2" xfId="179"/>
    <cellStyle name="Accent4 5 3" xfId="180"/>
    <cellStyle name="Accent5 2 2" xfId="181"/>
    <cellStyle name="Accent5 2 3" xfId="182"/>
    <cellStyle name="Accent5 3 2" xfId="183"/>
    <cellStyle name="Accent5 3 3" xfId="184"/>
    <cellStyle name="Accent5 4 2" xfId="185"/>
    <cellStyle name="Accent5 4 3" xfId="186"/>
    <cellStyle name="Accent5 5 2" xfId="187"/>
    <cellStyle name="Accent5 5 3" xfId="188"/>
    <cellStyle name="Accent6 2 2" xfId="189"/>
    <cellStyle name="Accent6 2 3" xfId="190"/>
    <cellStyle name="Accent6 3 2" xfId="191"/>
    <cellStyle name="Accent6 3 3" xfId="192"/>
    <cellStyle name="Accent6 4 2" xfId="193"/>
    <cellStyle name="Accent6 4 3" xfId="194"/>
    <cellStyle name="Accent6 5 2" xfId="195"/>
    <cellStyle name="Accent6 5 3" xfId="196"/>
    <cellStyle name="Bad 2 2" xfId="197"/>
    <cellStyle name="Bad 2 3" xfId="198"/>
    <cellStyle name="Bad 3 2" xfId="199"/>
    <cellStyle name="Bad 3 3" xfId="200"/>
    <cellStyle name="Bad 4 2" xfId="201"/>
    <cellStyle name="Bad 4 3" xfId="202"/>
    <cellStyle name="Bad 5 2" xfId="203"/>
    <cellStyle name="Bad 5 3" xfId="204"/>
    <cellStyle name="Calculation 2 2" xfId="205"/>
    <cellStyle name="Calculation 2 3" xfId="206"/>
    <cellStyle name="Calculation 3 2" xfId="207"/>
    <cellStyle name="Calculation 3 3" xfId="208"/>
    <cellStyle name="Calculation 4 2" xfId="209"/>
    <cellStyle name="Calculation 4 3" xfId="210"/>
    <cellStyle name="Calculation 5 2" xfId="211"/>
    <cellStyle name="Calculation 5 3" xfId="212"/>
    <cellStyle name="Check Cell 2 2" xfId="213"/>
    <cellStyle name="Check Cell 2 3" xfId="214"/>
    <cellStyle name="Check Cell 3 2" xfId="215"/>
    <cellStyle name="Check Cell 3 3" xfId="216"/>
    <cellStyle name="Check Cell 4 2" xfId="217"/>
    <cellStyle name="Check Cell 4 3" xfId="218"/>
    <cellStyle name="Check Cell 5 2" xfId="219"/>
    <cellStyle name="Check Cell 5 3" xfId="220"/>
    <cellStyle name="Comma [0] 2" xfId="221"/>
    <cellStyle name="Comma 2" xfId="222"/>
    <cellStyle name="Comma 3" xfId="223"/>
    <cellStyle name="Comma0" xfId="224"/>
    <cellStyle name="Currency0" xfId="225"/>
    <cellStyle name="Date" xfId="226"/>
    <cellStyle name="Element-delo" xfId="227"/>
    <cellStyle name="Element-delo 2" xfId="228"/>
    <cellStyle name="Element-delo 3" xfId="229"/>
    <cellStyle name="Element-delo 4" xfId="230"/>
    <cellStyle name="Element-delo 5" xfId="231"/>
    <cellStyle name="Element-delo_ARGAS_objekt pri Cerknici_požar DS 7400_321" xfId="232"/>
    <cellStyle name="Euro" xfId="233"/>
    <cellStyle name="Explanatory Text 2 2" xfId="234"/>
    <cellStyle name="Explanatory Text 2 3" xfId="235"/>
    <cellStyle name="Explanatory Text 3 2" xfId="236"/>
    <cellStyle name="Explanatory Text 3 3" xfId="237"/>
    <cellStyle name="Explanatory Text 4 2" xfId="238"/>
    <cellStyle name="Explanatory Text 4 3" xfId="239"/>
    <cellStyle name="Explanatory Text 5 2" xfId="240"/>
    <cellStyle name="Explanatory Text 5 3" xfId="241"/>
    <cellStyle name="Fixed" xfId="242"/>
    <cellStyle name="Good 2 2" xfId="243"/>
    <cellStyle name="Good 2 3" xfId="244"/>
    <cellStyle name="Good 3 2" xfId="245"/>
    <cellStyle name="Good 3 3" xfId="246"/>
    <cellStyle name="Good 4 2" xfId="247"/>
    <cellStyle name="Good 4 3" xfId="248"/>
    <cellStyle name="Good 5 2" xfId="249"/>
    <cellStyle name="Good 5 3" xfId="250"/>
    <cellStyle name="Heading 1 10 2" xfId="251"/>
    <cellStyle name="Heading 1 10 3" xfId="252"/>
    <cellStyle name="Heading 1 2 2" xfId="253"/>
    <cellStyle name="Heading 1 2 3" xfId="254"/>
    <cellStyle name="Heading 1 3 2" xfId="255"/>
    <cellStyle name="Heading 1 3 3" xfId="256"/>
    <cellStyle name="Heading 1 4 2" xfId="257"/>
    <cellStyle name="Heading 1 4 3" xfId="258"/>
    <cellStyle name="Heading 1 5 2" xfId="259"/>
    <cellStyle name="Heading 1 5 3" xfId="260"/>
    <cellStyle name="Heading 1 6 2" xfId="261"/>
    <cellStyle name="Heading 1 6 3" xfId="262"/>
    <cellStyle name="Heading 1 7 2" xfId="263"/>
    <cellStyle name="Heading 1 7 3" xfId="264"/>
    <cellStyle name="Heading 1 8 2" xfId="265"/>
    <cellStyle name="Heading 1 8 3" xfId="266"/>
    <cellStyle name="Heading 1 9 2" xfId="267"/>
    <cellStyle name="Heading 1 9 3" xfId="268"/>
    <cellStyle name="Heading 2 10 2" xfId="269"/>
    <cellStyle name="Heading 2 10 3" xfId="270"/>
    <cellStyle name="Heading 2 2" xfId="271"/>
    <cellStyle name="Heading 2 2 2" xfId="272"/>
    <cellStyle name="Heading 2 2 3" xfId="273"/>
    <cellStyle name="Heading 2 3 2" xfId="274"/>
    <cellStyle name="Heading 2 3 3" xfId="275"/>
    <cellStyle name="Heading 2 4 2" xfId="276"/>
    <cellStyle name="Heading 2 4 3" xfId="277"/>
    <cellStyle name="Heading 2 5 2" xfId="278"/>
    <cellStyle name="Heading 2 5 3" xfId="279"/>
    <cellStyle name="Heading 2 6 2" xfId="280"/>
    <cellStyle name="Heading 2 6 3" xfId="281"/>
    <cellStyle name="Heading 2 7 2" xfId="282"/>
    <cellStyle name="Heading 2 7 3" xfId="283"/>
    <cellStyle name="Heading 2 8 2" xfId="284"/>
    <cellStyle name="Heading 2 8 3" xfId="285"/>
    <cellStyle name="Heading 2 9 2" xfId="286"/>
    <cellStyle name="Heading 2 9 3" xfId="287"/>
    <cellStyle name="Heading 3 2 2" xfId="288"/>
    <cellStyle name="Heading 3 2 3" xfId="289"/>
    <cellStyle name="Heading 3 3 2" xfId="290"/>
    <cellStyle name="Heading 3 3 3" xfId="291"/>
    <cellStyle name="Heading 3 4 2" xfId="292"/>
    <cellStyle name="Heading 3 4 3" xfId="293"/>
    <cellStyle name="Heading 3 5 2" xfId="294"/>
    <cellStyle name="Heading 3 5 3" xfId="295"/>
    <cellStyle name="Heading 4 2 2" xfId="296"/>
    <cellStyle name="Heading 4 2 3" xfId="297"/>
    <cellStyle name="Heading 4 3 2" xfId="298"/>
    <cellStyle name="Heading 4 3 3" xfId="299"/>
    <cellStyle name="Heading 4 4 2" xfId="300"/>
    <cellStyle name="Heading 4 4 3" xfId="301"/>
    <cellStyle name="Heading 4 5 2" xfId="302"/>
    <cellStyle name="Heading 4 5 3" xfId="303"/>
    <cellStyle name="Hyperlink 2 10" xfId="304"/>
    <cellStyle name="Hyperlink 2 2" xfId="305"/>
    <cellStyle name="Hyperlink 2 2 2" xfId="306"/>
    <cellStyle name="Hyperlink 2 3" xfId="307"/>
    <cellStyle name="Hyperlink 2 4" xfId="308"/>
    <cellStyle name="Hyperlink 2 5" xfId="309"/>
    <cellStyle name="Hyperlink 2 6" xfId="310"/>
    <cellStyle name="Hyperlink 2 7" xfId="311"/>
    <cellStyle name="Hyperlink 2 8" xfId="312"/>
    <cellStyle name="Hyperlink 2 9" xfId="313"/>
    <cellStyle name="Input 2 2" xfId="314"/>
    <cellStyle name="Input 2 3" xfId="315"/>
    <cellStyle name="Input 3 2" xfId="316"/>
    <cellStyle name="Input 3 3" xfId="317"/>
    <cellStyle name="Input 4 2" xfId="318"/>
    <cellStyle name="Input 4 3" xfId="319"/>
    <cellStyle name="Input 5 2" xfId="320"/>
    <cellStyle name="Input 5 3" xfId="321"/>
    <cellStyle name="Keš" xfId="322"/>
    <cellStyle name="Kos" xfId="323"/>
    <cellStyle name="Linked Cell 2 2" xfId="324"/>
    <cellStyle name="Linked Cell 2 3" xfId="325"/>
    <cellStyle name="Linked Cell 3 2" xfId="326"/>
    <cellStyle name="Linked Cell 3 3" xfId="327"/>
    <cellStyle name="Linked Cell 4 2" xfId="328"/>
    <cellStyle name="Linked Cell 4 3" xfId="329"/>
    <cellStyle name="Linked Cell 5 2" xfId="330"/>
    <cellStyle name="Linked Cell 5 3" xfId="331"/>
    <cellStyle name="Metri" xfId="332"/>
    <cellStyle name="Naslov 1 2" xfId="333"/>
    <cellStyle name="Naslov 1 3" xfId="334"/>
    <cellStyle name="Naslov 2 2" xfId="335"/>
    <cellStyle name="Naslov 2 3" xfId="336"/>
    <cellStyle name="Naslov 2 4" xfId="337"/>
    <cellStyle name="Naslov 5" xfId="338"/>
    <cellStyle name="Navadno" xfId="0" builtinId="0"/>
    <cellStyle name="Navadno 2" xfId="339"/>
    <cellStyle name="Navadno 3" xfId="340"/>
    <cellStyle name="Navadno 3 2" xfId="341"/>
    <cellStyle name="Navadno_FORMULA" xfId="342"/>
    <cellStyle name="Neutral 2 2" xfId="343"/>
    <cellStyle name="Neutral 2 3" xfId="344"/>
    <cellStyle name="Neutral 3 2" xfId="345"/>
    <cellStyle name="Neutral 3 3" xfId="346"/>
    <cellStyle name="Neutral 4 2" xfId="347"/>
    <cellStyle name="Neutral 4 3" xfId="348"/>
    <cellStyle name="Neutral 5 2" xfId="349"/>
    <cellStyle name="Neutral 5 3" xfId="350"/>
    <cellStyle name="Normal 11 2" xfId="351"/>
    <cellStyle name="Normal 11 3" xfId="352"/>
    <cellStyle name="Normal 12 2" xfId="353"/>
    <cellStyle name="Normal 12 3" xfId="354"/>
    <cellStyle name="Normal 13" xfId="355"/>
    <cellStyle name="Normal 14" xfId="356"/>
    <cellStyle name="Normal 14 2" xfId="357"/>
    <cellStyle name="Normal 14 3" xfId="358"/>
    <cellStyle name="normal 2" xfId="359"/>
    <cellStyle name="Normal 2 10" xfId="360"/>
    <cellStyle name="Normal 2 11" xfId="361"/>
    <cellStyle name="Normal 2 12" xfId="362"/>
    <cellStyle name="Normal 2 13" xfId="363"/>
    <cellStyle name="Normal 2 14" xfId="364"/>
    <cellStyle name="normal 2 15" xfId="365"/>
    <cellStyle name="Normal 2 2" xfId="366"/>
    <cellStyle name="normal 2 2 10" xfId="367"/>
    <cellStyle name="normal 2 2 2" xfId="368"/>
    <cellStyle name="normal 2 2 3" xfId="369"/>
    <cellStyle name="normal 2 2 4" xfId="370"/>
    <cellStyle name="normal 2 2 5" xfId="371"/>
    <cellStyle name="normal 2 2 6" xfId="372"/>
    <cellStyle name="normal 2 2 7" xfId="373"/>
    <cellStyle name="normal 2 2 8" xfId="374"/>
    <cellStyle name="normal 2 2 9" xfId="375"/>
    <cellStyle name="normal 2 3" xfId="376"/>
    <cellStyle name="Normal 2 4" xfId="377"/>
    <cellStyle name="Normal 2 5" xfId="378"/>
    <cellStyle name="Normal 2 6" xfId="379"/>
    <cellStyle name="Normal 2 7" xfId="380"/>
    <cellStyle name="Normal 2 8" xfId="381"/>
    <cellStyle name="Normal 2 9" xfId="382"/>
    <cellStyle name="normal 2_ARGAS_objekt pri Cerknici_požar DS 7400_321" xfId="383"/>
    <cellStyle name="normal 3" xfId="384"/>
    <cellStyle name="Normal 3 10" xfId="385"/>
    <cellStyle name="Normal 3 11" xfId="386"/>
    <cellStyle name="Normal 3 2" xfId="387"/>
    <cellStyle name="Normal 3 2 10" xfId="388"/>
    <cellStyle name="Normal 3 2 2" xfId="389"/>
    <cellStyle name="Normal 3 2 3" xfId="390"/>
    <cellStyle name="Normal 3 2 4" xfId="391"/>
    <cellStyle name="Normal 3 2 5" xfId="392"/>
    <cellStyle name="Normal 3 2 6" xfId="393"/>
    <cellStyle name="Normal 3 2 7" xfId="394"/>
    <cellStyle name="Normal 3 2 8" xfId="395"/>
    <cellStyle name="Normal 3 2 9" xfId="396"/>
    <cellStyle name="Normal 3 3" xfId="397"/>
    <cellStyle name="Normal 3 4" xfId="398"/>
    <cellStyle name="Normal 3 5" xfId="399"/>
    <cellStyle name="Normal 3 6" xfId="400"/>
    <cellStyle name="Normal 3 7" xfId="401"/>
    <cellStyle name="Normal 3 8" xfId="402"/>
    <cellStyle name="Normal 3 9" xfId="403"/>
    <cellStyle name="Normal 4" xfId="404"/>
    <cellStyle name="Normal 4 2" xfId="405"/>
    <cellStyle name="Normal 4 3" xfId="406"/>
    <cellStyle name="Normal 5" xfId="407"/>
    <cellStyle name="Normal 6" xfId="408"/>
    <cellStyle name="Normal_CENIK_jan01_DSC" xfId="481"/>
    <cellStyle name="Note 2 2" xfId="409"/>
    <cellStyle name="Note 2 3" xfId="410"/>
    <cellStyle name="Note 3 2" xfId="411"/>
    <cellStyle name="Note 3 3" xfId="412"/>
    <cellStyle name="Note 4 2" xfId="413"/>
    <cellStyle name="Note 4 3" xfId="414"/>
    <cellStyle name="Note 5 2" xfId="415"/>
    <cellStyle name="Note 5 3" xfId="416"/>
    <cellStyle name="Odstotek 2" xfId="417"/>
    <cellStyle name="Odstotek 3" xfId="418"/>
    <cellStyle name="Output 2 2" xfId="419"/>
    <cellStyle name="Output 2 3" xfId="420"/>
    <cellStyle name="Output 3 2" xfId="421"/>
    <cellStyle name="Output 3 3" xfId="422"/>
    <cellStyle name="Output 4 2" xfId="423"/>
    <cellStyle name="Output 4 3" xfId="424"/>
    <cellStyle name="Output 5 2" xfId="425"/>
    <cellStyle name="Output 5 3" xfId="426"/>
    <cellStyle name="Percent 2" xfId="427"/>
    <cellStyle name="Percent 3" xfId="428"/>
    <cellStyle name="Pomoc" xfId="429"/>
    <cellStyle name="PRVA VRSTA Element delo" xfId="430"/>
    <cellStyle name="PRVA VRSTA Element delo 2" xfId="431"/>
    <cellStyle name="PRVA VRSTA Element delo 3" xfId="432"/>
    <cellStyle name="PRVA VRSTA Element delo_ARGAS_objekt pri Cerknici_požar DS 7400_321" xfId="433"/>
    <cellStyle name="Rekapitulacija" xfId="434"/>
    <cellStyle name="Skupaj cena" xfId="435"/>
    <cellStyle name="Skupaj cena 2" xfId="436"/>
    <cellStyle name="Skupaj cena 3" xfId="437"/>
    <cellStyle name="Skupaj cena 4" xfId="438"/>
    <cellStyle name="Skupaj cena_ARGAS_objekt pri Cerknici_požar DS 7400_321" xfId="439"/>
    <cellStyle name="Standard_ANBO" xfId="440"/>
    <cellStyle name="Style 1" xfId="441"/>
    <cellStyle name="tekst-levo" xfId="442"/>
    <cellStyle name="Title 2 2" xfId="443"/>
    <cellStyle name="Title 2 3" xfId="444"/>
    <cellStyle name="Title 3 2" xfId="445"/>
    <cellStyle name="Title 3 3" xfId="446"/>
    <cellStyle name="Title 4 2" xfId="447"/>
    <cellStyle name="Title 4 3" xfId="448"/>
    <cellStyle name="Title 5 2" xfId="449"/>
    <cellStyle name="Title 5 3" xfId="450"/>
    <cellStyle name="Total 10 2" xfId="451"/>
    <cellStyle name="Total 10 3" xfId="452"/>
    <cellStyle name="Total 2 2" xfId="453"/>
    <cellStyle name="Total 2 3" xfId="454"/>
    <cellStyle name="Total 3 2" xfId="455"/>
    <cellStyle name="Total 3 3" xfId="456"/>
    <cellStyle name="Total 4 2" xfId="457"/>
    <cellStyle name="Total 4 3" xfId="458"/>
    <cellStyle name="Total 5 2" xfId="459"/>
    <cellStyle name="Total 5 3" xfId="460"/>
    <cellStyle name="Total 6 2" xfId="461"/>
    <cellStyle name="Total 6 3" xfId="462"/>
    <cellStyle name="Total 7 2" xfId="463"/>
    <cellStyle name="Total 7 3" xfId="464"/>
    <cellStyle name="Total 8 2" xfId="465"/>
    <cellStyle name="Total 8 3" xfId="466"/>
    <cellStyle name="Total 9 2" xfId="467"/>
    <cellStyle name="Total 9 3" xfId="468"/>
    <cellStyle name="Vejica [0] 2" xfId="469"/>
    <cellStyle name="Vejica 2" xfId="470"/>
    <cellStyle name="Vejica 3" xfId="471"/>
    <cellStyle name="Währung_ANBODECK" xfId="472"/>
    <cellStyle name="Warning Text 2 2" xfId="473"/>
    <cellStyle name="Warning Text 2 3" xfId="474"/>
    <cellStyle name="Warning Text 3 2" xfId="475"/>
    <cellStyle name="Warning Text 3 3" xfId="476"/>
    <cellStyle name="Warning Text 4 2" xfId="477"/>
    <cellStyle name="Warning Text 4 3" xfId="478"/>
    <cellStyle name="Warning Text 5 2" xfId="479"/>
    <cellStyle name="Warning Text 5 3" xfId="48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00"/>
  <sheetViews>
    <sheetView view="pageBreakPreview" topLeftCell="A26" zoomScaleNormal="100" zoomScaleSheetLayoutView="100" workbookViewId="0">
      <selection activeCell="F181" sqref="F181"/>
    </sheetView>
  </sheetViews>
  <sheetFormatPr defaultRowHeight="11.25"/>
  <cols>
    <col min="1" max="1" width="8.7109375" style="8" customWidth="1"/>
    <col min="2" max="2" width="51.85546875" style="12" customWidth="1"/>
    <col min="3" max="3" width="19.28515625" style="12" customWidth="1"/>
    <col min="4" max="5" width="10.7109375" style="10" customWidth="1"/>
    <col min="6" max="6" width="9.140625" style="11"/>
    <col min="7" max="7" width="14" style="11" customWidth="1"/>
    <col min="8" max="16384" width="9.140625" style="11"/>
  </cols>
  <sheetData>
    <row r="1" spans="1:7" s="22" customFormat="1" ht="18">
      <c r="A1" s="23" t="s">
        <v>3</v>
      </c>
    </row>
    <row r="2" spans="1:7" s="18" customFormat="1">
      <c r="A2" s="21"/>
      <c r="B2" s="20"/>
      <c r="C2" s="20"/>
      <c r="D2" s="19"/>
      <c r="E2" s="19"/>
    </row>
    <row r="3" spans="1:7" s="18" customFormat="1">
      <c r="A3" s="21"/>
      <c r="B3" s="20" t="s">
        <v>107</v>
      </c>
      <c r="C3" s="20"/>
      <c r="D3" s="19"/>
      <c r="E3" s="19"/>
    </row>
    <row r="5" spans="1:7" s="17" customFormat="1" ht="22.5">
      <c r="A5" s="49" t="s">
        <v>0</v>
      </c>
      <c r="B5" s="50" t="s">
        <v>126</v>
      </c>
      <c r="C5" s="100" t="s">
        <v>129</v>
      </c>
      <c r="D5" s="50" t="s">
        <v>1</v>
      </c>
      <c r="E5" s="50" t="s">
        <v>2</v>
      </c>
      <c r="F5" s="50" t="s">
        <v>127</v>
      </c>
      <c r="G5" s="50" t="s">
        <v>128</v>
      </c>
    </row>
    <row r="7" spans="1:7">
      <c r="B7" s="9" t="s">
        <v>108</v>
      </c>
      <c r="C7" s="9"/>
    </row>
    <row r="8" spans="1:7">
      <c r="B8" s="9"/>
      <c r="C8" s="9"/>
    </row>
    <row r="10" spans="1:7">
      <c r="A10" s="8" t="s">
        <v>4</v>
      </c>
      <c r="B10" s="12" t="s">
        <v>131</v>
      </c>
      <c r="D10" s="10" t="s">
        <v>5</v>
      </c>
      <c r="E10" s="10">
        <v>2</v>
      </c>
      <c r="F10" s="106">
        <v>0</v>
      </c>
      <c r="G10" s="106">
        <f>E10*F10</f>
        <v>0</v>
      </c>
    </row>
    <row r="11" spans="1:7">
      <c r="F11" s="11">
        <v>0</v>
      </c>
    </row>
    <row r="12" spans="1:7">
      <c r="A12" s="8" t="s">
        <v>6</v>
      </c>
      <c r="B12" s="12" t="s">
        <v>140</v>
      </c>
      <c r="D12" s="10" t="s">
        <v>5</v>
      </c>
      <c r="E12" s="10">
        <v>58</v>
      </c>
      <c r="F12" s="106">
        <v>0</v>
      </c>
      <c r="G12" s="106">
        <f>E12*F12</f>
        <v>0</v>
      </c>
    </row>
    <row r="14" spans="1:7">
      <c r="A14" s="8" t="s">
        <v>9</v>
      </c>
      <c r="B14" s="16" t="s">
        <v>142</v>
      </c>
      <c r="C14" s="16"/>
      <c r="D14" s="10" t="s">
        <v>5</v>
      </c>
      <c r="E14" s="10">
        <v>12</v>
      </c>
      <c r="F14" s="106">
        <v>0</v>
      </c>
      <c r="G14" s="106">
        <f>E14*F14</f>
        <v>0</v>
      </c>
    </row>
    <row r="16" spans="1:7">
      <c r="A16" s="8" t="s">
        <v>10</v>
      </c>
      <c r="B16" s="12" t="s">
        <v>141</v>
      </c>
      <c r="D16" s="10" t="s">
        <v>5</v>
      </c>
      <c r="E16" s="10">
        <v>7</v>
      </c>
      <c r="F16" s="106">
        <v>0</v>
      </c>
      <c r="G16" s="106">
        <f>E16*F16</f>
        <v>0</v>
      </c>
    </row>
    <row r="18" spans="1:7">
      <c r="A18" s="8" t="s">
        <v>20</v>
      </c>
      <c r="B18" s="12" t="s">
        <v>114</v>
      </c>
      <c r="D18" s="10" t="s">
        <v>12</v>
      </c>
      <c r="E18" s="10">
        <v>23</v>
      </c>
      <c r="F18" s="106">
        <v>0</v>
      </c>
      <c r="G18" s="106">
        <f>E18*F18</f>
        <v>0</v>
      </c>
    </row>
    <row r="19" spans="1:7">
      <c r="A19" s="13"/>
      <c r="B19" s="14"/>
      <c r="C19" s="14"/>
      <c r="D19" s="15"/>
      <c r="E19" s="15"/>
      <c r="F19" s="102"/>
      <c r="G19" s="102"/>
    </row>
    <row r="20" spans="1:7">
      <c r="B20" s="9"/>
      <c r="C20" s="9"/>
    </row>
    <row r="21" spans="1:7">
      <c r="B21" s="43"/>
      <c r="C21" s="43"/>
    </row>
    <row r="22" spans="1:7">
      <c r="A22" s="8" t="s">
        <v>21</v>
      </c>
      <c r="B22" s="12" t="s">
        <v>62</v>
      </c>
    </row>
    <row r="23" spans="1:7">
      <c r="B23" s="16" t="s">
        <v>63</v>
      </c>
      <c r="C23" s="16"/>
      <c r="D23" s="10" t="s">
        <v>5</v>
      </c>
      <c r="E23" s="10">
        <v>102</v>
      </c>
      <c r="F23" s="106">
        <v>0</v>
      </c>
      <c r="G23" s="106">
        <f>E23*F23</f>
        <v>0</v>
      </c>
    </row>
    <row r="24" spans="1:7">
      <c r="B24" s="16"/>
      <c r="C24" s="16"/>
    </row>
    <row r="25" spans="1:7">
      <c r="A25" s="8" t="s">
        <v>22</v>
      </c>
      <c r="B25" s="16" t="s">
        <v>76</v>
      </c>
      <c r="C25" s="16"/>
      <c r="D25" s="10" t="s">
        <v>5</v>
      </c>
      <c r="E25" s="10">
        <v>102</v>
      </c>
      <c r="F25" s="106">
        <v>0</v>
      </c>
      <c r="G25" s="106">
        <f>E25*F25</f>
        <v>0</v>
      </c>
    </row>
    <row r="26" spans="1:7">
      <c r="B26" s="16"/>
      <c r="C26" s="16"/>
    </row>
    <row r="27" spans="1:7" ht="33.75">
      <c r="A27" s="8" t="s">
        <v>23</v>
      </c>
      <c r="B27" s="1" t="s">
        <v>7</v>
      </c>
      <c r="C27" s="1"/>
      <c r="D27" s="10" t="s">
        <v>11</v>
      </c>
      <c r="E27" s="10">
        <v>5</v>
      </c>
      <c r="F27" s="106">
        <v>0</v>
      </c>
      <c r="G27" s="106">
        <f>F27*E27%</f>
        <v>0</v>
      </c>
    </row>
    <row r="29" spans="1:7" ht="22.5">
      <c r="A29" s="8" t="s">
        <v>24</v>
      </c>
      <c r="B29" s="7" t="s">
        <v>8</v>
      </c>
      <c r="C29" s="7"/>
      <c r="D29" s="10" t="s">
        <v>11</v>
      </c>
      <c r="E29" s="10">
        <v>5</v>
      </c>
      <c r="F29" s="106">
        <v>0</v>
      </c>
      <c r="G29" s="106">
        <f>F29*E29%</f>
        <v>0</v>
      </c>
    </row>
    <row r="30" spans="1:7">
      <c r="A30" s="13"/>
      <c r="B30" s="14"/>
      <c r="C30" s="14"/>
      <c r="D30" s="15"/>
      <c r="E30" s="15"/>
      <c r="F30" s="102"/>
      <c r="G30" s="102"/>
    </row>
    <row r="31" spans="1:7">
      <c r="B31" s="9" t="s">
        <v>13</v>
      </c>
      <c r="C31" s="9"/>
      <c r="G31" s="107">
        <f>SUM(G10:G30)</f>
        <v>0</v>
      </c>
    </row>
    <row r="34" spans="1:7">
      <c r="A34" s="21"/>
      <c r="B34" s="9" t="s">
        <v>14</v>
      </c>
      <c r="C34" s="9"/>
    </row>
    <row r="36" spans="1:7">
      <c r="A36" s="8" t="s">
        <v>4</v>
      </c>
      <c r="B36" s="5" t="s">
        <v>56</v>
      </c>
      <c r="C36" s="5"/>
    </row>
    <row r="37" spans="1:7">
      <c r="B37" s="12" t="s">
        <v>143</v>
      </c>
      <c r="D37" s="10" t="s">
        <v>15</v>
      </c>
      <c r="E37" s="41">
        <v>50</v>
      </c>
      <c r="F37" s="106">
        <v>0</v>
      </c>
      <c r="G37" s="106">
        <f>E37*F37</f>
        <v>0</v>
      </c>
    </row>
    <row r="38" spans="1:7">
      <c r="B38" s="6" t="s">
        <v>144</v>
      </c>
      <c r="C38" s="6"/>
      <c r="D38" s="10" t="s">
        <v>15</v>
      </c>
      <c r="E38" s="41">
        <v>50</v>
      </c>
      <c r="F38" s="106">
        <v>0</v>
      </c>
      <c r="G38" s="106">
        <f>E38*F38</f>
        <v>0</v>
      </c>
    </row>
    <row r="39" spans="1:7">
      <c r="E39" s="80"/>
    </row>
    <row r="40" spans="1:7">
      <c r="A40" s="8" t="s">
        <v>6</v>
      </c>
      <c r="B40" s="5" t="s">
        <v>55</v>
      </c>
      <c r="C40" s="5"/>
      <c r="E40" s="80"/>
    </row>
    <row r="41" spans="1:7">
      <c r="B41" s="4" t="s">
        <v>64</v>
      </c>
      <c r="C41" s="4"/>
      <c r="D41" s="10" t="s">
        <v>15</v>
      </c>
      <c r="E41" s="41">
        <v>1200</v>
      </c>
      <c r="F41" s="106">
        <v>0</v>
      </c>
      <c r="G41" s="106">
        <f t="shared" ref="G41:G48" si="0">E41*F41</f>
        <v>0</v>
      </c>
    </row>
    <row r="42" spans="1:7">
      <c r="B42" s="4" t="s">
        <v>65</v>
      </c>
      <c r="C42" s="4"/>
      <c r="D42" s="10" t="s">
        <v>15</v>
      </c>
      <c r="E42" s="41">
        <v>200</v>
      </c>
      <c r="F42" s="106">
        <v>0</v>
      </c>
      <c r="G42" s="106">
        <f t="shared" si="0"/>
        <v>0</v>
      </c>
    </row>
    <row r="43" spans="1:7">
      <c r="B43" s="4" t="s">
        <v>66</v>
      </c>
      <c r="C43" s="4"/>
      <c r="D43" s="10" t="s">
        <v>15</v>
      </c>
      <c r="E43" s="41">
        <v>200</v>
      </c>
      <c r="F43" s="106">
        <v>0</v>
      </c>
      <c r="G43" s="106">
        <f t="shared" si="0"/>
        <v>0</v>
      </c>
    </row>
    <row r="44" spans="1:7">
      <c r="B44" s="4" t="s">
        <v>67</v>
      </c>
      <c r="C44" s="4"/>
      <c r="D44" s="10" t="s">
        <v>15</v>
      </c>
      <c r="E44" s="41">
        <v>800</v>
      </c>
      <c r="F44" s="106">
        <v>0</v>
      </c>
      <c r="G44" s="106">
        <f t="shared" si="0"/>
        <v>0</v>
      </c>
    </row>
    <row r="45" spans="1:7">
      <c r="B45" s="4" t="s">
        <v>68</v>
      </c>
      <c r="C45" s="4"/>
      <c r="D45" s="10" t="s">
        <v>15</v>
      </c>
      <c r="E45" s="41">
        <v>500</v>
      </c>
      <c r="F45" s="106">
        <v>0</v>
      </c>
      <c r="G45" s="106">
        <f t="shared" si="0"/>
        <v>0</v>
      </c>
    </row>
    <row r="46" spans="1:7">
      <c r="B46" s="4" t="s">
        <v>173</v>
      </c>
      <c r="C46" s="4"/>
      <c r="D46" s="10" t="s">
        <v>15</v>
      </c>
      <c r="E46" s="41">
        <v>200</v>
      </c>
      <c r="F46" s="106">
        <v>0</v>
      </c>
      <c r="G46" s="106">
        <f t="shared" ref="G46" si="1">E46*F46</f>
        <v>0</v>
      </c>
    </row>
    <row r="47" spans="1:7">
      <c r="B47" s="4" t="s">
        <v>83</v>
      </c>
      <c r="C47" s="4"/>
      <c r="D47" s="10" t="s">
        <v>15</v>
      </c>
      <c r="E47" s="41">
        <v>200</v>
      </c>
      <c r="F47" s="106">
        <v>0</v>
      </c>
      <c r="G47" s="106">
        <f t="shared" si="0"/>
        <v>0</v>
      </c>
    </row>
    <row r="48" spans="1:7">
      <c r="B48" s="4" t="s">
        <v>124</v>
      </c>
      <c r="C48" s="4"/>
      <c r="D48" s="10" t="s">
        <v>15</v>
      </c>
      <c r="E48" s="41">
        <v>100</v>
      </c>
      <c r="F48" s="106">
        <v>0</v>
      </c>
      <c r="G48" s="106">
        <f t="shared" si="0"/>
        <v>0</v>
      </c>
    </row>
    <row r="49" spans="1:7">
      <c r="B49" s="4" t="s">
        <v>174</v>
      </c>
      <c r="C49" s="4"/>
      <c r="D49" s="10" t="s">
        <v>15</v>
      </c>
      <c r="E49" s="41">
        <v>40</v>
      </c>
      <c r="F49" s="106">
        <v>0</v>
      </c>
      <c r="G49" s="106">
        <f t="shared" ref="G49" si="2">E49*F49</f>
        <v>0</v>
      </c>
    </row>
    <row r="50" spans="1:7">
      <c r="B50" s="4" t="s">
        <v>175</v>
      </c>
      <c r="C50" s="4"/>
      <c r="D50" s="10" t="s">
        <v>15</v>
      </c>
      <c r="E50" s="41">
        <v>30</v>
      </c>
      <c r="F50" s="106">
        <v>0</v>
      </c>
      <c r="G50" s="106">
        <f t="shared" ref="G50" si="3">E50*F50</f>
        <v>0</v>
      </c>
    </row>
    <row r="51" spans="1:7">
      <c r="B51" s="4" t="s">
        <v>176</v>
      </c>
      <c r="C51" s="4"/>
      <c r="D51" s="10" t="s">
        <v>15</v>
      </c>
      <c r="E51" s="41">
        <v>60</v>
      </c>
      <c r="F51" s="106">
        <v>0</v>
      </c>
      <c r="G51" s="106">
        <f t="shared" ref="G51" si="4">E51*F51</f>
        <v>0</v>
      </c>
    </row>
    <row r="52" spans="1:7">
      <c r="E52" s="41"/>
    </row>
    <row r="53" spans="1:7" ht="22.5">
      <c r="A53" s="8" t="s">
        <v>9</v>
      </c>
      <c r="B53" s="2" t="s">
        <v>17</v>
      </c>
      <c r="C53" s="2"/>
      <c r="E53" s="41"/>
    </row>
    <row r="54" spans="1:7">
      <c r="B54" s="2" t="s">
        <v>18</v>
      </c>
      <c r="C54" s="2"/>
      <c r="D54" s="10" t="s">
        <v>15</v>
      </c>
      <c r="E54" s="41">
        <v>2400</v>
      </c>
      <c r="F54" s="106">
        <v>0</v>
      </c>
      <c r="G54" s="106">
        <f>E54*F54</f>
        <v>0</v>
      </c>
    </row>
    <row r="55" spans="1:7">
      <c r="B55" s="2" t="s">
        <v>19</v>
      </c>
      <c r="C55" s="2"/>
      <c r="D55" s="10" t="s">
        <v>15</v>
      </c>
      <c r="E55" s="41">
        <v>900</v>
      </c>
      <c r="F55" s="106">
        <v>0</v>
      </c>
      <c r="G55" s="106">
        <f>E55*F55</f>
        <v>0</v>
      </c>
    </row>
    <row r="56" spans="1:7">
      <c r="B56" s="2" t="s">
        <v>47</v>
      </c>
      <c r="C56" s="2"/>
      <c r="D56" s="10" t="s">
        <v>15</v>
      </c>
      <c r="E56" s="41">
        <v>140</v>
      </c>
      <c r="F56" s="106">
        <v>0</v>
      </c>
      <c r="G56" s="106">
        <f>E56*F56</f>
        <v>0</v>
      </c>
    </row>
    <row r="57" spans="1:7">
      <c r="B57" s="2" t="s">
        <v>177</v>
      </c>
      <c r="C57" s="2"/>
      <c r="D57" s="10" t="s">
        <v>15</v>
      </c>
      <c r="E57" s="41">
        <v>90</v>
      </c>
      <c r="F57" s="106">
        <v>0</v>
      </c>
      <c r="G57" s="106">
        <f>E57*F57</f>
        <v>0</v>
      </c>
    </row>
    <row r="58" spans="1:7">
      <c r="B58" s="2"/>
      <c r="C58" s="2"/>
    </row>
    <row r="59" spans="1:7" ht="22.5">
      <c r="A59" s="8" t="s">
        <v>10</v>
      </c>
      <c r="B59" s="2" t="s">
        <v>86</v>
      </c>
      <c r="C59" s="2"/>
    </row>
    <row r="60" spans="1:7">
      <c r="B60" s="2" t="s">
        <v>95</v>
      </c>
      <c r="C60" s="2"/>
      <c r="D60" s="10" t="s">
        <v>5</v>
      </c>
      <c r="E60" s="10">
        <v>1</v>
      </c>
      <c r="F60" s="106">
        <v>0</v>
      </c>
      <c r="G60" s="106">
        <f>E60*F60</f>
        <v>0</v>
      </c>
    </row>
    <row r="61" spans="1:7">
      <c r="B61" s="2" t="s">
        <v>132</v>
      </c>
      <c r="C61" s="2"/>
      <c r="D61" s="10" t="s">
        <v>5</v>
      </c>
      <c r="E61" s="10">
        <v>6</v>
      </c>
      <c r="F61" s="106">
        <v>0</v>
      </c>
      <c r="G61" s="106">
        <f>E61*F61</f>
        <v>0</v>
      </c>
    </row>
    <row r="62" spans="1:7">
      <c r="B62" s="2" t="s">
        <v>133</v>
      </c>
      <c r="C62" s="2"/>
      <c r="D62" s="10" t="s">
        <v>5</v>
      </c>
      <c r="E62" s="10">
        <v>2</v>
      </c>
      <c r="F62" s="106">
        <v>0</v>
      </c>
      <c r="G62" s="106">
        <f>E62*F62</f>
        <v>0</v>
      </c>
    </row>
    <row r="63" spans="1:7">
      <c r="B63" s="2"/>
      <c r="C63" s="2"/>
    </row>
    <row r="64" spans="1:7" ht="22.5">
      <c r="A64" s="8" t="s">
        <v>20</v>
      </c>
      <c r="B64" s="2" t="s">
        <v>145</v>
      </c>
      <c r="C64" s="2"/>
    </row>
    <row r="65" spans="1:7">
      <c r="B65" s="2" t="s">
        <v>95</v>
      </c>
      <c r="C65" s="2"/>
      <c r="D65" s="10" t="s">
        <v>5</v>
      </c>
      <c r="E65" s="10">
        <v>14</v>
      </c>
      <c r="F65" s="106">
        <v>0</v>
      </c>
      <c r="G65" s="106">
        <f>E65*F65</f>
        <v>0</v>
      </c>
    </row>
    <row r="66" spans="1:7">
      <c r="B66" s="2" t="s">
        <v>132</v>
      </c>
      <c r="C66" s="2"/>
      <c r="D66" s="10" t="s">
        <v>5</v>
      </c>
      <c r="E66" s="10">
        <v>3</v>
      </c>
      <c r="F66" s="106">
        <v>0</v>
      </c>
      <c r="G66" s="106">
        <f>E66*F66</f>
        <v>0</v>
      </c>
    </row>
    <row r="67" spans="1:7">
      <c r="B67" s="2" t="s">
        <v>74</v>
      </c>
      <c r="C67" s="2"/>
      <c r="D67" s="10" t="s">
        <v>5</v>
      </c>
      <c r="E67" s="10">
        <v>3</v>
      </c>
      <c r="F67" s="106">
        <v>0</v>
      </c>
      <c r="G67" s="106">
        <f>E67*F67</f>
        <v>0</v>
      </c>
    </row>
    <row r="68" spans="1:7">
      <c r="B68" s="2" t="s">
        <v>168</v>
      </c>
      <c r="C68" s="2"/>
      <c r="D68" s="10" t="s">
        <v>12</v>
      </c>
      <c r="E68" s="10">
        <v>2</v>
      </c>
      <c r="F68" s="106">
        <v>0</v>
      </c>
      <c r="G68" s="106">
        <f>E68*F68</f>
        <v>0</v>
      </c>
    </row>
    <row r="69" spans="1:7">
      <c r="B69" s="2"/>
      <c r="C69" s="2"/>
      <c r="F69" s="106"/>
      <c r="G69" s="106"/>
    </row>
    <row r="70" spans="1:7">
      <c r="B70" s="2"/>
      <c r="C70" s="2"/>
    </row>
    <row r="71" spans="1:7">
      <c r="A71" s="8" t="s">
        <v>21</v>
      </c>
      <c r="B71" s="2" t="s">
        <v>77</v>
      </c>
      <c r="C71" s="2"/>
    </row>
    <row r="72" spans="1:7">
      <c r="B72" s="2" t="s">
        <v>95</v>
      </c>
      <c r="C72" s="2"/>
      <c r="D72" s="10" t="s">
        <v>5</v>
      </c>
      <c r="E72" s="10">
        <v>5</v>
      </c>
      <c r="F72" s="106">
        <v>0</v>
      </c>
      <c r="G72" s="106">
        <f>E72*F72</f>
        <v>0</v>
      </c>
    </row>
    <row r="74" spans="1:7">
      <c r="A74" s="8" t="s">
        <v>22</v>
      </c>
      <c r="B74" s="2" t="s">
        <v>78</v>
      </c>
      <c r="C74" s="2"/>
      <c r="D74" s="10" t="s">
        <v>5</v>
      </c>
      <c r="E74" s="10">
        <v>8</v>
      </c>
      <c r="F74" s="106">
        <v>0</v>
      </c>
      <c r="G74" s="106">
        <f>E74*F74</f>
        <v>0</v>
      </c>
    </row>
    <row r="75" spans="1:7">
      <c r="B75" s="2"/>
      <c r="C75" s="2"/>
      <c r="F75" s="106"/>
      <c r="G75" s="106"/>
    </row>
    <row r="76" spans="1:7">
      <c r="A76" s="8" t="s">
        <v>23</v>
      </c>
      <c r="B76" s="2" t="s">
        <v>134</v>
      </c>
      <c r="C76" s="2"/>
      <c r="D76" s="10" t="s">
        <v>5</v>
      </c>
      <c r="E76" s="10">
        <v>4</v>
      </c>
      <c r="F76" s="106">
        <v>0</v>
      </c>
      <c r="G76" s="106">
        <f>E76*F76</f>
        <v>0</v>
      </c>
    </row>
    <row r="77" spans="1:7">
      <c r="B77" s="2"/>
      <c r="C77" s="2"/>
    </row>
    <row r="78" spans="1:7">
      <c r="A78" s="8" t="s">
        <v>24</v>
      </c>
      <c r="B78" s="2" t="s">
        <v>146</v>
      </c>
      <c r="C78" s="2"/>
      <c r="D78" s="10" t="s">
        <v>5</v>
      </c>
      <c r="E78" s="10">
        <v>1</v>
      </c>
      <c r="F78" s="106">
        <v>0</v>
      </c>
      <c r="G78" s="106">
        <f>E78*F78</f>
        <v>0</v>
      </c>
    </row>
    <row r="80" spans="1:7" ht="25.5" customHeight="1">
      <c r="A80" s="8" t="s">
        <v>25</v>
      </c>
      <c r="B80" s="2" t="s">
        <v>71</v>
      </c>
      <c r="C80" s="2"/>
    </row>
    <row r="81" spans="1:7">
      <c r="B81" s="2" t="s">
        <v>96</v>
      </c>
      <c r="C81" s="2"/>
      <c r="D81" s="10" t="s">
        <v>5</v>
      </c>
      <c r="E81" s="10">
        <v>11</v>
      </c>
      <c r="F81" s="106">
        <v>0</v>
      </c>
      <c r="G81" s="106">
        <f>E81*F81</f>
        <v>0</v>
      </c>
    </row>
    <row r="82" spans="1:7">
      <c r="B82" s="2" t="s">
        <v>97</v>
      </c>
      <c r="C82" s="2"/>
      <c r="D82" s="10" t="s">
        <v>5</v>
      </c>
      <c r="E82" s="10">
        <v>29</v>
      </c>
      <c r="F82" s="106">
        <v>0</v>
      </c>
      <c r="G82" s="106">
        <f>E82*F82</f>
        <v>0</v>
      </c>
    </row>
    <row r="84" spans="1:7">
      <c r="A84" s="8" t="s">
        <v>29</v>
      </c>
      <c r="B84" s="51" t="s">
        <v>98</v>
      </c>
      <c r="C84" s="51"/>
    </row>
    <row r="85" spans="1:7">
      <c r="B85" s="51" t="s">
        <v>60</v>
      </c>
      <c r="C85" s="51"/>
      <c r="D85" s="10" t="s">
        <v>5</v>
      </c>
      <c r="E85" s="10">
        <v>9</v>
      </c>
      <c r="F85" s="106">
        <v>0</v>
      </c>
      <c r="G85" s="106">
        <f>E85*F85</f>
        <v>0</v>
      </c>
    </row>
    <row r="86" spans="1:7">
      <c r="B86" s="51"/>
      <c r="C86" s="51"/>
    </row>
    <row r="87" spans="1:7" ht="14.25" customHeight="1">
      <c r="A87" s="8" t="s">
        <v>30</v>
      </c>
      <c r="B87" s="2" t="s">
        <v>99</v>
      </c>
      <c r="C87" s="2"/>
    </row>
    <row r="88" spans="1:7">
      <c r="B88" s="2" t="s">
        <v>115</v>
      </c>
      <c r="C88" s="2"/>
      <c r="D88" s="10" t="s">
        <v>5</v>
      </c>
      <c r="E88" s="10">
        <v>2</v>
      </c>
      <c r="F88" s="106">
        <v>0</v>
      </c>
      <c r="G88" s="106">
        <f>E88*F88</f>
        <v>0</v>
      </c>
    </row>
    <row r="89" spans="1:7">
      <c r="B89" s="51"/>
      <c r="C89" s="51"/>
    </row>
    <row r="90" spans="1:7" ht="12.75" customHeight="1">
      <c r="A90" s="8" t="s">
        <v>31</v>
      </c>
      <c r="B90" s="2" t="s">
        <v>100</v>
      </c>
      <c r="C90" s="2"/>
      <c r="D90" s="10" t="s">
        <v>15</v>
      </c>
      <c r="E90" s="10">
        <v>2</v>
      </c>
      <c r="F90" s="106">
        <v>0</v>
      </c>
      <c r="G90" s="106">
        <f>E90*F90</f>
        <v>0</v>
      </c>
    </row>
    <row r="91" spans="1:7">
      <c r="B91" s="51"/>
      <c r="C91" s="51"/>
    </row>
    <row r="92" spans="1:7">
      <c r="A92" s="8" t="s">
        <v>32</v>
      </c>
      <c r="B92" s="6" t="s">
        <v>101</v>
      </c>
      <c r="C92" s="6"/>
      <c r="D92" s="10" t="s">
        <v>5</v>
      </c>
      <c r="E92" s="10">
        <v>28</v>
      </c>
      <c r="F92" s="106">
        <v>0</v>
      </c>
      <c r="G92" s="106">
        <f t="shared" ref="G92" si="5">E92*F92</f>
        <v>0</v>
      </c>
    </row>
    <row r="93" spans="1:7">
      <c r="B93" s="6"/>
      <c r="C93" s="6"/>
    </row>
    <row r="94" spans="1:7">
      <c r="B94" s="6"/>
      <c r="C94" s="6"/>
    </row>
    <row r="95" spans="1:7" ht="22.5">
      <c r="A95" s="8" t="s">
        <v>36</v>
      </c>
      <c r="B95" s="6" t="s">
        <v>69</v>
      </c>
      <c r="C95" s="6"/>
      <c r="D95" s="10" t="s">
        <v>5</v>
      </c>
      <c r="E95" s="10">
        <v>13</v>
      </c>
      <c r="F95" s="106">
        <v>0</v>
      </c>
      <c r="G95" s="106">
        <f>E95*F95</f>
        <v>0</v>
      </c>
    </row>
    <row r="96" spans="1:7">
      <c r="B96" s="6"/>
      <c r="C96" s="6"/>
    </row>
    <row r="97" spans="1:7" ht="22.5">
      <c r="A97" s="8" t="s">
        <v>37</v>
      </c>
      <c r="B97" s="6" t="s">
        <v>26</v>
      </c>
      <c r="C97" s="6"/>
    </row>
    <row r="98" spans="1:7">
      <c r="B98" s="6" t="s">
        <v>46</v>
      </c>
      <c r="C98" s="6"/>
      <c r="D98" s="10" t="s">
        <v>15</v>
      </c>
      <c r="E98" s="41">
        <v>300</v>
      </c>
      <c r="F98" s="106">
        <v>0</v>
      </c>
      <c r="G98" s="106">
        <f>E98*F98</f>
        <v>0</v>
      </c>
    </row>
    <row r="99" spans="1:7">
      <c r="B99" s="6" t="s">
        <v>79</v>
      </c>
      <c r="C99" s="6"/>
      <c r="D99" s="10" t="s">
        <v>15</v>
      </c>
      <c r="E99" s="41">
        <v>150</v>
      </c>
      <c r="F99" s="106">
        <v>0</v>
      </c>
      <c r="G99" s="106">
        <f>E99*F99</f>
        <v>0</v>
      </c>
    </row>
    <row r="100" spans="1:7">
      <c r="B100" s="6" t="s">
        <v>72</v>
      </c>
      <c r="C100" s="6"/>
      <c r="D100" s="10" t="s">
        <v>15</v>
      </c>
      <c r="E100" s="41">
        <v>100</v>
      </c>
      <c r="F100" s="106">
        <v>0</v>
      </c>
      <c r="G100" s="106">
        <f>E100*F100</f>
        <v>0</v>
      </c>
    </row>
    <row r="102" spans="1:7" ht="22.5">
      <c r="A102" s="8" t="s">
        <v>45</v>
      </c>
      <c r="B102" s="6" t="s">
        <v>27</v>
      </c>
      <c r="C102" s="6"/>
    </row>
    <row r="103" spans="1:7">
      <c r="B103" s="6" t="s">
        <v>28</v>
      </c>
      <c r="C103" s="6"/>
      <c r="D103" s="10" t="s">
        <v>5</v>
      </c>
      <c r="E103" s="41">
        <v>80</v>
      </c>
      <c r="F103" s="106">
        <v>0</v>
      </c>
      <c r="G103" s="106">
        <f>E103*F103</f>
        <v>0</v>
      </c>
    </row>
    <row r="105" spans="1:7" ht="22.5">
      <c r="A105" s="8" t="s">
        <v>81</v>
      </c>
      <c r="B105" s="6" t="s">
        <v>34</v>
      </c>
      <c r="C105" s="6"/>
    </row>
    <row r="106" spans="1:7">
      <c r="B106" s="12" t="s">
        <v>33</v>
      </c>
      <c r="D106" s="10" t="s">
        <v>5</v>
      </c>
      <c r="E106" s="10">
        <v>30</v>
      </c>
      <c r="F106" s="106">
        <v>0</v>
      </c>
      <c r="G106" s="106">
        <f>E106*F106</f>
        <v>0</v>
      </c>
    </row>
    <row r="108" spans="1:7" ht="22.5">
      <c r="A108" s="8" t="s">
        <v>82</v>
      </c>
      <c r="B108" s="6" t="s">
        <v>87</v>
      </c>
      <c r="C108" s="6"/>
      <c r="D108" s="10" t="s">
        <v>88</v>
      </c>
      <c r="E108" s="10">
        <v>20</v>
      </c>
      <c r="F108" s="106">
        <v>0</v>
      </c>
      <c r="G108" s="106">
        <f>E108*F108</f>
        <v>0</v>
      </c>
    </row>
    <row r="109" spans="1:7">
      <c r="B109" s="6"/>
      <c r="C109" s="6"/>
    </row>
    <row r="110" spans="1:7">
      <c r="A110" s="8" t="s">
        <v>94</v>
      </c>
      <c r="B110" s="6" t="s">
        <v>104</v>
      </c>
      <c r="C110" s="6"/>
    </row>
    <row r="111" spans="1:7">
      <c r="B111" s="6" t="s">
        <v>106</v>
      </c>
      <c r="C111" s="6"/>
      <c r="D111" s="10" t="s">
        <v>15</v>
      </c>
      <c r="E111" s="41">
        <v>40</v>
      </c>
      <c r="F111" s="106">
        <v>0</v>
      </c>
      <c r="G111" s="106">
        <f>E111*F111</f>
        <v>0</v>
      </c>
    </row>
    <row r="112" spans="1:7">
      <c r="B112" s="6" t="s">
        <v>105</v>
      </c>
      <c r="C112" s="6"/>
      <c r="D112" s="10" t="s">
        <v>15</v>
      </c>
      <c r="E112" s="41">
        <v>40</v>
      </c>
      <c r="F112" s="106">
        <v>0</v>
      </c>
      <c r="G112" s="106">
        <f>E112*F112</f>
        <v>0</v>
      </c>
    </row>
    <row r="113" spans="1:7">
      <c r="B113" s="6"/>
      <c r="C113" s="6"/>
      <c r="E113" s="41"/>
      <c r="F113" s="106"/>
      <c r="G113" s="106"/>
    </row>
    <row r="114" spans="1:7">
      <c r="A114" s="8" t="s">
        <v>102</v>
      </c>
      <c r="B114" s="6" t="s">
        <v>147</v>
      </c>
      <c r="C114" s="6"/>
    </row>
    <row r="115" spans="1:7">
      <c r="B115" s="6" t="s">
        <v>148</v>
      </c>
      <c r="C115" s="6"/>
      <c r="D115" s="10" t="s">
        <v>15</v>
      </c>
      <c r="E115" s="41">
        <v>80</v>
      </c>
      <c r="F115" s="106">
        <v>0</v>
      </c>
      <c r="G115" s="106">
        <f>E115*F115</f>
        <v>0</v>
      </c>
    </row>
    <row r="116" spans="1:7">
      <c r="B116" s="6"/>
      <c r="C116" s="6"/>
      <c r="E116" s="41"/>
      <c r="F116" s="106"/>
      <c r="G116" s="106"/>
    </row>
    <row r="117" spans="1:7">
      <c r="A117" s="8" t="s">
        <v>103</v>
      </c>
      <c r="B117" s="6" t="s">
        <v>178</v>
      </c>
      <c r="C117" s="6"/>
      <c r="D117" s="10" t="s">
        <v>5</v>
      </c>
      <c r="E117" s="41">
        <v>1</v>
      </c>
      <c r="F117" s="106">
        <v>0</v>
      </c>
      <c r="G117" s="106">
        <f>E117*F117</f>
        <v>0</v>
      </c>
    </row>
    <row r="118" spans="1:7">
      <c r="B118" s="6"/>
      <c r="C118" s="6"/>
      <c r="E118" s="41"/>
      <c r="F118" s="106"/>
      <c r="G118" s="106"/>
    </row>
    <row r="119" spans="1:7">
      <c r="A119" s="8" t="s">
        <v>150</v>
      </c>
      <c r="B119" s="6" t="s">
        <v>149</v>
      </c>
      <c r="C119" s="6"/>
      <c r="D119" s="10" t="s">
        <v>12</v>
      </c>
      <c r="E119" s="41">
        <v>1</v>
      </c>
      <c r="F119" s="106">
        <v>0</v>
      </c>
      <c r="G119" s="106">
        <f>E119*F119</f>
        <v>0</v>
      </c>
    </row>
    <row r="120" spans="1:7">
      <c r="B120" s="6"/>
      <c r="C120" s="6"/>
      <c r="E120" s="41"/>
      <c r="F120" s="106"/>
      <c r="G120" s="106"/>
    </row>
    <row r="121" spans="1:7">
      <c r="A121" s="8" t="s">
        <v>151</v>
      </c>
      <c r="B121" s="6" t="s">
        <v>170</v>
      </c>
      <c r="C121" s="6"/>
      <c r="D121" s="10" t="s">
        <v>171</v>
      </c>
      <c r="E121" s="41">
        <v>64</v>
      </c>
      <c r="F121" s="106">
        <v>0</v>
      </c>
      <c r="G121" s="106">
        <f>E121*F121</f>
        <v>0</v>
      </c>
    </row>
    <row r="122" spans="1:7">
      <c r="B122" s="6"/>
      <c r="C122" s="6"/>
    </row>
    <row r="123" spans="1:7" ht="33.75">
      <c r="A123" s="8" t="s">
        <v>169</v>
      </c>
      <c r="B123" s="1" t="s">
        <v>38</v>
      </c>
      <c r="C123" s="1"/>
      <c r="D123" s="10" t="s">
        <v>11</v>
      </c>
      <c r="E123" s="10">
        <v>5</v>
      </c>
      <c r="F123" s="106">
        <v>0</v>
      </c>
      <c r="G123" s="106">
        <f>F123*E123%</f>
        <v>0</v>
      </c>
    </row>
    <row r="125" spans="1:7" ht="22.5">
      <c r="A125" s="8" t="s">
        <v>179</v>
      </c>
      <c r="B125" s="7" t="s">
        <v>8</v>
      </c>
      <c r="C125" s="7"/>
      <c r="D125" s="10" t="s">
        <v>11</v>
      </c>
      <c r="E125" s="10">
        <v>5</v>
      </c>
      <c r="F125" s="106">
        <v>0</v>
      </c>
      <c r="G125" s="106">
        <f>F125*E125%</f>
        <v>0</v>
      </c>
    </row>
    <row r="126" spans="1:7">
      <c r="A126" s="13"/>
      <c r="B126" s="14"/>
      <c r="C126" s="14"/>
      <c r="D126" s="15"/>
      <c r="E126" s="15"/>
      <c r="F126" s="102"/>
      <c r="G126" s="102"/>
    </row>
    <row r="127" spans="1:7">
      <c r="B127" s="9" t="s">
        <v>35</v>
      </c>
      <c r="C127" s="9"/>
      <c r="G127" s="107">
        <f>SUM(G37:G126)</f>
        <v>0</v>
      </c>
    </row>
    <row r="130" spans="1:3">
      <c r="B130" s="95" t="s">
        <v>58</v>
      </c>
      <c r="C130" s="95"/>
    </row>
    <row r="132" spans="1:3" ht="22.5">
      <c r="A132" s="8" t="s">
        <v>4</v>
      </c>
      <c r="B132" s="16" t="s">
        <v>152</v>
      </c>
      <c r="C132" s="16"/>
    </row>
    <row r="133" spans="1:3">
      <c r="B133" s="12" t="s">
        <v>40</v>
      </c>
    </row>
    <row r="134" spans="1:3">
      <c r="B134" s="12" t="s">
        <v>153</v>
      </c>
    </row>
    <row r="135" spans="1:3">
      <c r="B135" s="12" t="s">
        <v>166</v>
      </c>
    </row>
    <row r="136" spans="1:3">
      <c r="B136" s="12" t="s">
        <v>154</v>
      </c>
    </row>
    <row r="137" spans="1:3">
      <c r="B137" s="12" t="s">
        <v>70</v>
      </c>
    </row>
    <row r="138" spans="1:3">
      <c r="B138" s="12" t="s">
        <v>155</v>
      </c>
    </row>
    <row r="139" spans="1:3">
      <c r="B139" s="12" t="s">
        <v>156</v>
      </c>
    </row>
    <row r="140" spans="1:3">
      <c r="B140" s="12" t="s">
        <v>157</v>
      </c>
    </row>
    <row r="141" spans="1:3">
      <c r="B141" s="12" t="s">
        <v>158</v>
      </c>
    </row>
    <row r="142" spans="1:3">
      <c r="B142" s="12" t="s">
        <v>159</v>
      </c>
    </row>
    <row r="143" spans="1:3">
      <c r="B143" s="12" t="s">
        <v>160</v>
      </c>
    </row>
    <row r="144" spans="1:3">
      <c r="B144" s="12" t="s">
        <v>137</v>
      </c>
    </row>
    <row r="145" spans="1:7">
      <c r="B145" s="12" t="s">
        <v>161</v>
      </c>
    </row>
    <row r="146" spans="1:7">
      <c r="B146" s="12" t="s">
        <v>163</v>
      </c>
    </row>
    <row r="147" spans="1:7">
      <c r="B147" s="12" t="s">
        <v>162</v>
      </c>
    </row>
    <row r="148" spans="1:7">
      <c r="B148" s="12" t="s">
        <v>164</v>
      </c>
      <c r="C148" s="10"/>
      <c r="E148" s="11"/>
    </row>
    <row r="149" spans="1:7">
      <c r="B149" s="12" t="s">
        <v>165</v>
      </c>
      <c r="C149" s="10"/>
      <c r="E149" s="11"/>
    </row>
    <row r="150" spans="1:7">
      <c r="B150" s="12" t="s">
        <v>41</v>
      </c>
    </row>
    <row r="151" spans="1:7">
      <c r="B151" s="12" t="s">
        <v>42</v>
      </c>
    </row>
    <row r="152" spans="1:7">
      <c r="B152" s="6" t="s">
        <v>113</v>
      </c>
      <c r="C152" s="6"/>
      <c r="F152" s="102"/>
      <c r="G152" s="102"/>
    </row>
    <row r="153" spans="1:7">
      <c r="B153" s="81" t="s">
        <v>136</v>
      </c>
      <c r="C153" s="81"/>
      <c r="D153" s="59" t="s">
        <v>12</v>
      </c>
      <c r="E153" s="82">
        <v>1</v>
      </c>
      <c r="F153" s="106">
        <v>0</v>
      </c>
      <c r="G153" s="106">
        <f>E153*F153</f>
        <v>0</v>
      </c>
    </row>
    <row r="154" spans="1:7">
      <c r="E154" s="41"/>
    </row>
    <row r="155" spans="1:7">
      <c r="E155" s="41"/>
    </row>
    <row r="156" spans="1:7">
      <c r="E156" s="80"/>
    </row>
    <row r="157" spans="1:7" ht="33.75">
      <c r="A157" s="8" t="s">
        <v>6</v>
      </c>
      <c r="B157" s="1" t="s">
        <v>38</v>
      </c>
      <c r="C157" s="1"/>
      <c r="D157" s="10" t="s">
        <v>11</v>
      </c>
      <c r="E157" s="41">
        <v>5</v>
      </c>
      <c r="F157" s="106">
        <v>0</v>
      </c>
      <c r="G157" s="106">
        <f>F157*E157%</f>
        <v>0</v>
      </c>
    </row>
    <row r="158" spans="1:7">
      <c r="E158" s="41"/>
    </row>
    <row r="159" spans="1:7" ht="22.5">
      <c r="A159" s="8" t="s">
        <v>9</v>
      </c>
      <c r="B159" s="7" t="s">
        <v>8</v>
      </c>
      <c r="C159" s="7"/>
      <c r="D159" s="10" t="s">
        <v>11</v>
      </c>
      <c r="E159" s="41">
        <v>5</v>
      </c>
      <c r="F159" s="106">
        <f>SUM(G153:G155)</f>
        <v>0</v>
      </c>
      <c r="G159" s="106">
        <f>F159*E159%</f>
        <v>0</v>
      </c>
    </row>
    <row r="160" spans="1:7">
      <c r="A160" s="13"/>
      <c r="B160" s="14"/>
      <c r="C160" s="14"/>
      <c r="D160" s="15"/>
      <c r="E160" s="15"/>
      <c r="F160" s="102"/>
      <c r="G160" s="102"/>
    </row>
    <row r="161" spans="1:7">
      <c r="B161" s="9" t="s">
        <v>125</v>
      </c>
      <c r="C161" s="9"/>
      <c r="G161" s="107">
        <f>SUM(G153:G160)</f>
        <v>0</v>
      </c>
    </row>
    <row r="162" spans="1:7">
      <c r="B162" s="9"/>
      <c r="C162" s="9"/>
    </row>
    <row r="163" spans="1:7">
      <c r="B163" s="9"/>
      <c r="C163" s="9"/>
    </row>
    <row r="164" spans="1:7">
      <c r="B164" s="9" t="s">
        <v>118</v>
      </c>
      <c r="C164" s="9"/>
    </row>
    <row r="167" spans="1:7">
      <c r="A167" s="8" t="s">
        <v>4</v>
      </c>
      <c r="B167" s="12" t="s">
        <v>110</v>
      </c>
      <c r="D167" s="10" t="s">
        <v>15</v>
      </c>
      <c r="E167" s="10">
        <v>40</v>
      </c>
      <c r="F167" s="106">
        <v>0</v>
      </c>
      <c r="G167" s="106">
        <f>E167*F167</f>
        <v>0</v>
      </c>
    </row>
    <row r="169" spans="1:7">
      <c r="A169" s="8" t="s">
        <v>6</v>
      </c>
      <c r="B169" s="12" t="s">
        <v>111</v>
      </c>
      <c r="D169" s="10" t="s">
        <v>15</v>
      </c>
      <c r="E169" s="10">
        <v>50</v>
      </c>
      <c r="F169" s="106">
        <v>0</v>
      </c>
      <c r="G169" s="106">
        <f>E169*F169</f>
        <v>0</v>
      </c>
    </row>
    <row r="171" spans="1:7">
      <c r="A171" s="8" t="s">
        <v>9</v>
      </c>
      <c r="B171" s="12" t="s">
        <v>112</v>
      </c>
      <c r="D171" s="10" t="s">
        <v>15</v>
      </c>
      <c r="E171" s="10">
        <v>10</v>
      </c>
      <c r="F171" s="106">
        <v>0</v>
      </c>
      <c r="G171" s="106">
        <f>E171*F171</f>
        <v>0</v>
      </c>
    </row>
    <row r="173" spans="1:7">
      <c r="A173" s="8" t="s">
        <v>10</v>
      </c>
      <c r="B173" s="12" t="s">
        <v>135</v>
      </c>
      <c r="D173" s="10" t="s">
        <v>15</v>
      </c>
      <c r="E173" s="10">
        <v>10</v>
      </c>
      <c r="F173" s="106">
        <v>0</v>
      </c>
      <c r="G173" s="106">
        <f>E173*F173</f>
        <v>0</v>
      </c>
    </row>
    <row r="175" spans="1:7">
      <c r="A175" s="8" t="s">
        <v>20</v>
      </c>
      <c r="B175" s="12" t="s">
        <v>119</v>
      </c>
      <c r="D175" s="10" t="s">
        <v>5</v>
      </c>
      <c r="E175" s="10">
        <v>2</v>
      </c>
      <c r="F175" s="106">
        <v>0</v>
      </c>
      <c r="G175" s="106">
        <f>E175*F175</f>
        <v>0</v>
      </c>
    </row>
    <row r="177" spans="1:7">
      <c r="A177" s="8" t="s">
        <v>21</v>
      </c>
      <c r="B177" s="12" t="s">
        <v>167</v>
      </c>
      <c r="D177" s="10" t="s">
        <v>5</v>
      </c>
      <c r="E177" s="10">
        <v>4</v>
      </c>
      <c r="F177" s="106">
        <v>0</v>
      </c>
      <c r="G177" s="106">
        <f>E177*F177</f>
        <v>0</v>
      </c>
    </row>
    <row r="178" spans="1:7">
      <c r="F178" s="11">
        <v>0</v>
      </c>
    </row>
    <row r="179" spans="1:7" ht="33.75">
      <c r="A179" s="8" t="s">
        <v>22</v>
      </c>
      <c r="B179" s="1" t="s">
        <v>38</v>
      </c>
      <c r="C179" s="1"/>
      <c r="D179" s="10" t="s">
        <v>11</v>
      </c>
      <c r="E179" s="10">
        <v>5</v>
      </c>
      <c r="F179" s="106">
        <v>0</v>
      </c>
      <c r="G179" s="106">
        <f>F179*E179%</f>
        <v>0</v>
      </c>
    </row>
    <row r="181" spans="1:7" ht="22.5">
      <c r="A181" s="8" t="s">
        <v>23</v>
      </c>
      <c r="B181" s="7" t="s">
        <v>8</v>
      </c>
      <c r="C181" s="7"/>
      <c r="D181" s="10" t="s">
        <v>11</v>
      </c>
      <c r="E181" s="10">
        <v>5</v>
      </c>
      <c r="F181" s="106">
        <f>SUM(G166:G177)</f>
        <v>0</v>
      </c>
      <c r="G181" s="106">
        <f>F181*E181%</f>
        <v>0</v>
      </c>
    </row>
    <row r="182" spans="1:7">
      <c r="A182" s="13"/>
      <c r="B182" s="14"/>
      <c r="C182" s="14"/>
      <c r="D182" s="15"/>
      <c r="E182" s="15"/>
      <c r="F182" s="102"/>
      <c r="G182" s="102"/>
    </row>
    <row r="183" spans="1:7">
      <c r="B183" s="9" t="s">
        <v>130</v>
      </c>
      <c r="C183" s="9"/>
      <c r="G183" s="107">
        <f>SUM(G166:G182)</f>
        <v>0</v>
      </c>
    </row>
    <row r="184" spans="1:7" ht="12" thickBot="1">
      <c r="A184" s="32"/>
      <c r="B184" s="33"/>
      <c r="C184" s="33"/>
      <c r="D184" s="34"/>
      <c r="E184" s="34"/>
      <c r="F184" s="101"/>
      <c r="G184" s="101"/>
    </row>
    <row r="185" spans="1:7" ht="12" thickTop="1"/>
    <row r="186" spans="1:7" s="83" customFormat="1" ht="12.75">
      <c r="A186" s="44"/>
      <c r="B186" s="26" t="s">
        <v>57</v>
      </c>
      <c r="C186" s="26"/>
      <c r="D186" s="52" t="s">
        <v>12</v>
      </c>
      <c r="E186" s="52">
        <v>1</v>
      </c>
      <c r="G186" s="108">
        <f>G31+G127+G161+G183</f>
        <v>0</v>
      </c>
    </row>
    <row r="187" spans="1:7">
      <c r="B187" s="9" t="s">
        <v>80</v>
      </c>
      <c r="C187" s="9"/>
    </row>
    <row r="188" spans="1:7">
      <c r="B188" s="1" t="s">
        <v>89</v>
      </c>
      <c r="C188" s="1"/>
    </row>
    <row r="191" spans="1:7" s="84" customFormat="1" ht="12.75">
      <c r="A191" s="53"/>
      <c r="B191" s="26"/>
      <c r="C191" s="26"/>
      <c r="D191" s="54"/>
      <c r="E191" s="54"/>
    </row>
    <row r="192" spans="1:7">
      <c r="B192" s="3"/>
      <c r="C192" s="3"/>
    </row>
    <row r="200" spans="2:3" ht="15">
      <c r="B200"/>
      <c r="C200"/>
    </row>
  </sheetData>
  <phoneticPr fontId="53" type="noConversion"/>
  <pageMargins left="0.70866141732283472" right="0.70866141732283472" top="0.74803149606299213" bottom="0.74803149606299213" header="0.31496062992125984" footer="0.31496062992125984"/>
  <pageSetup paperSize="9" scale="70" orientation="portrait" r:id="rId1"/>
  <headerFooter>
    <oddFooter>&amp;C&amp;F - &amp;A&amp;R1/&amp;P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G44"/>
  <sheetViews>
    <sheetView view="pageBreakPreview" topLeftCell="A16" zoomScaleNormal="100" zoomScaleSheetLayoutView="100" workbookViewId="0">
      <selection activeCell="F30" sqref="F30"/>
    </sheetView>
  </sheetViews>
  <sheetFormatPr defaultRowHeight="11.25"/>
  <cols>
    <col min="1" max="1" width="8.7109375" style="8" customWidth="1"/>
    <col min="2" max="2" width="50.7109375" style="12" customWidth="1"/>
    <col min="3" max="3" width="19.7109375" style="12" customWidth="1"/>
    <col min="4" max="5" width="10.7109375" style="41" customWidth="1"/>
    <col min="6" max="16384" width="9.140625" style="11"/>
  </cols>
  <sheetData>
    <row r="1" spans="1:7" s="22" customFormat="1" ht="18">
      <c r="A1" s="23" t="s">
        <v>3</v>
      </c>
      <c r="D1" s="45"/>
      <c r="E1" s="45"/>
    </row>
    <row r="2" spans="1:7" s="18" customFormat="1">
      <c r="A2" s="21"/>
      <c r="B2" s="20"/>
      <c r="C2" s="20"/>
      <c r="D2" s="46"/>
      <c r="E2" s="46"/>
    </row>
    <row r="3" spans="1:7" s="18" customFormat="1">
      <c r="A3" s="21"/>
      <c r="B3" s="20" t="s">
        <v>116</v>
      </c>
      <c r="C3" s="20"/>
      <c r="D3" s="46"/>
      <c r="E3" s="46"/>
    </row>
    <row r="5" spans="1:7" s="17" customFormat="1" ht="22.5">
      <c r="A5" s="49" t="s">
        <v>0</v>
      </c>
      <c r="B5" s="50" t="s">
        <v>126</v>
      </c>
      <c r="C5" s="100" t="s">
        <v>129</v>
      </c>
      <c r="D5" s="93" t="s">
        <v>1</v>
      </c>
      <c r="E5" s="93" t="s">
        <v>2</v>
      </c>
      <c r="F5" s="50" t="s">
        <v>127</v>
      </c>
      <c r="G5" s="50" t="s">
        <v>128</v>
      </c>
    </row>
    <row r="7" spans="1:7">
      <c r="B7" s="9" t="s">
        <v>14</v>
      </c>
      <c r="C7" s="9"/>
    </row>
    <row r="9" spans="1:7">
      <c r="A9" s="8" t="s">
        <v>4</v>
      </c>
      <c r="B9" s="4" t="s">
        <v>16</v>
      </c>
      <c r="C9" s="4"/>
    </row>
    <row r="10" spans="1:7">
      <c r="B10" s="12" t="s">
        <v>61</v>
      </c>
      <c r="D10" s="41" t="s">
        <v>15</v>
      </c>
      <c r="E10" s="41">
        <v>720</v>
      </c>
      <c r="F10" s="106">
        <v>0</v>
      </c>
      <c r="G10" s="106">
        <f>E10*F10</f>
        <v>0</v>
      </c>
    </row>
    <row r="12" spans="1:7" ht="22.5">
      <c r="A12" s="8" t="s">
        <v>6</v>
      </c>
      <c r="B12" s="2" t="s">
        <v>17</v>
      </c>
      <c r="C12" s="2"/>
    </row>
    <row r="13" spans="1:7">
      <c r="B13" s="2" t="s">
        <v>18</v>
      </c>
      <c r="C13" s="2"/>
      <c r="D13" s="41" t="s">
        <v>15</v>
      </c>
      <c r="E13" s="41">
        <v>360</v>
      </c>
      <c r="F13" s="106">
        <v>0</v>
      </c>
      <c r="G13" s="106">
        <f>E13*F13</f>
        <v>0</v>
      </c>
    </row>
    <row r="14" spans="1:7">
      <c r="B14" s="2"/>
      <c r="C14" s="2"/>
      <c r="D14" s="10"/>
      <c r="E14" s="10"/>
    </row>
    <row r="15" spans="1:7" ht="22.5">
      <c r="A15" s="8" t="s">
        <v>9</v>
      </c>
      <c r="B15" s="4" t="s">
        <v>109</v>
      </c>
      <c r="C15" s="4"/>
      <c r="D15" s="41" t="s">
        <v>5</v>
      </c>
      <c r="E15" s="41">
        <v>12</v>
      </c>
      <c r="F15" s="106">
        <v>0</v>
      </c>
      <c r="G15" s="106">
        <f>E15*F15</f>
        <v>0</v>
      </c>
    </row>
    <row r="16" spans="1:7">
      <c r="B16" s="4"/>
      <c r="C16" s="4"/>
    </row>
    <row r="17" spans="1:7">
      <c r="A17" s="8" t="s">
        <v>10</v>
      </c>
      <c r="B17" s="6" t="s">
        <v>123</v>
      </c>
      <c r="C17" s="6"/>
      <c r="D17" s="10" t="s">
        <v>15</v>
      </c>
      <c r="E17" s="10">
        <v>0</v>
      </c>
      <c r="F17" s="106">
        <v>0</v>
      </c>
      <c r="G17" s="106">
        <f>E17*F17</f>
        <v>0</v>
      </c>
    </row>
    <row r="18" spans="1:7">
      <c r="B18" s="4"/>
      <c r="C18" s="4"/>
    </row>
    <row r="19" spans="1:7" ht="33.75">
      <c r="A19" s="8" t="s">
        <v>20</v>
      </c>
      <c r="B19" s="1" t="s">
        <v>38</v>
      </c>
      <c r="C19" s="1"/>
      <c r="D19" s="41" t="s">
        <v>11</v>
      </c>
      <c r="E19" s="41">
        <v>5</v>
      </c>
      <c r="F19" s="106">
        <f>SUM(G10:G17)</f>
        <v>0</v>
      </c>
      <c r="G19" s="106">
        <f>F19*E19%</f>
        <v>0</v>
      </c>
    </row>
    <row r="21" spans="1:7" ht="22.5">
      <c r="A21" s="8" t="s">
        <v>21</v>
      </c>
      <c r="B21" s="7" t="s">
        <v>8</v>
      </c>
      <c r="C21" s="7"/>
      <c r="D21" s="41" t="s">
        <v>11</v>
      </c>
      <c r="E21" s="41">
        <v>5</v>
      </c>
      <c r="F21" s="106">
        <f>SUM(G10:G17)</f>
        <v>0</v>
      </c>
      <c r="G21" s="106">
        <f>F21*E21%</f>
        <v>0</v>
      </c>
    </row>
    <row r="22" spans="1:7">
      <c r="A22" s="13"/>
      <c r="B22" s="14"/>
      <c r="C22" s="14"/>
      <c r="D22" s="47"/>
      <c r="E22" s="47"/>
      <c r="F22" s="102"/>
      <c r="G22" s="102"/>
    </row>
    <row r="23" spans="1:7">
      <c r="B23" s="9" t="s">
        <v>35</v>
      </c>
      <c r="C23" s="9"/>
      <c r="G23" s="107">
        <f>SUM(G10:G22)</f>
        <v>0</v>
      </c>
    </row>
    <row r="26" spans="1:7">
      <c r="B26" s="9" t="s">
        <v>39</v>
      </c>
      <c r="C26" s="9"/>
    </row>
    <row r="27" spans="1:7">
      <c r="A27" s="8" t="s">
        <v>4</v>
      </c>
      <c r="B27" s="16" t="s">
        <v>172</v>
      </c>
      <c r="C27" s="16"/>
    </row>
    <row r="28" spans="1:7">
      <c r="B28" s="12" t="s">
        <v>43</v>
      </c>
      <c r="D28" s="41" t="s">
        <v>12</v>
      </c>
      <c r="E28" s="41">
        <v>1</v>
      </c>
      <c r="F28" s="106">
        <v>0</v>
      </c>
      <c r="G28" s="106">
        <f>E28*F28</f>
        <v>0</v>
      </c>
    </row>
    <row r="30" spans="1:7" ht="33.75">
      <c r="A30" s="8" t="s">
        <v>6</v>
      </c>
      <c r="B30" s="1" t="s">
        <v>38</v>
      </c>
      <c r="C30" s="1"/>
      <c r="D30" s="41" t="s">
        <v>11</v>
      </c>
      <c r="E30" s="41">
        <v>5</v>
      </c>
      <c r="F30" s="106">
        <f>SUM(G28)</f>
        <v>0</v>
      </c>
      <c r="G30" s="106">
        <f>F30*E30%</f>
        <v>0</v>
      </c>
    </row>
    <row r="32" spans="1:7" ht="22.5">
      <c r="A32" s="8" t="s">
        <v>9</v>
      </c>
      <c r="B32" s="7" t="s">
        <v>8</v>
      </c>
      <c r="C32" s="7"/>
      <c r="D32" s="41" t="s">
        <v>11</v>
      </c>
      <c r="E32" s="41">
        <v>5</v>
      </c>
      <c r="F32" s="106">
        <f>SUM(G28)</f>
        <v>0</v>
      </c>
      <c r="G32" s="106">
        <f>F32*E32%</f>
        <v>0</v>
      </c>
    </row>
    <row r="33" spans="1:7">
      <c r="A33" s="13"/>
      <c r="B33" s="14"/>
      <c r="C33" s="14"/>
      <c r="D33" s="47"/>
      <c r="E33" s="47"/>
      <c r="F33" s="102"/>
      <c r="G33" s="102"/>
    </row>
    <row r="34" spans="1:7">
      <c r="B34" s="9" t="s">
        <v>44</v>
      </c>
      <c r="C34" s="9"/>
      <c r="G34" s="107">
        <f>SUM(G28:G33)</f>
        <v>0</v>
      </c>
    </row>
    <row r="35" spans="1:7">
      <c r="B35" s="9"/>
      <c r="C35" s="9"/>
    </row>
    <row r="36" spans="1:7">
      <c r="B36" s="1"/>
      <c r="C36" s="1"/>
    </row>
    <row r="37" spans="1:7">
      <c r="B37" s="9" t="s">
        <v>80</v>
      </c>
      <c r="C37" s="9"/>
      <c r="D37" s="10"/>
      <c r="E37" s="10"/>
    </row>
    <row r="38" spans="1:7">
      <c r="B38" s="1" t="s">
        <v>89</v>
      </c>
      <c r="C38" s="1"/>
      <c r="D38" s="10"/>
      <c r="E38" s="10"/>
    </row>
    <row r="39" spans="1:7" ht="12" thickBot="1">
      <c r="A39" s="32"/>
      <c r="B39" s="33"/>
      <c r="C39" s="33"/>
      <c r="D39" s="94"/>
      <c r="E39" s="94"/>
      <c r="F39" s="101"/>
      <c r="G39" s="101"/>
    </row>
    <row r="40" spans="1:7" ht="13.5" thickTop="1">
      <c r="A40" s="44"/>
      <c r="B40" s="26" t="s">
        <v>117</v>
      </c>
      <c r="C40" s="26"/>
      <c r="D40" s="48" t="s">
        <v>12</v>
      </c>
      <c r="E40" s="48">
        <v>1</v>
      </c>
      <c r="G40" s="110">
        <f>G23+G34</f>
        <v>0</v>
      </c>
    </row>
    <row r="41" spans="1:7">
      <c r="B41" s="27"/>
      <c r="C41" s="27"/>
    </row>
    <row r="42" spans="1:7">
      <c r="B42" s="9"/>
      <c r="C42" s="9"/>
    </row>
    <row r="43" spans="1:7">
      <c r="B43" s="27"/>
      <c r="C43" s="27"/>
    </row>
    <row r="44" spans="1:7">
      <c r="B44" s="3"/>
      <c r="C44" s="3"/>
    </row>
  </sheetData>
  <phoneticPr fontId="53" type="noConversion"/>
  <pageMargins left="0.70866141732283472" right="0.70866141732283472" top="0.74803149606299213" bottom="0.74803149606299213" header="0.31496062992125984" footer="0.31496062992125984"/>
  <pageSetup paperSize="9" scale="73" orientation="portrait" r:id="rId1"/>
  <headerFooter>
    <oddFooter>&amp;C&amp;F - &amp;A&amp;R2/&amp;P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M39"/>
  <sheetViews>
    <sheetView view="pageBreakPreview" topLeftCell="A16" zoomScaleNormal="100" zoomScaleSheetLayoutView="100" workbookViewId="0">
      <selection activeCell="C64" sqref="C64"/>
    </sheetView>
  </sheetViews>
  <sheetFormatPr defaultRowHeight="11.25"/>
  <cols>
    <col min="1" max="1" width="8.7109375" style="8" customWidth="1"/>
    <col min="2" max="2" width="50.7109375" style="12" customWidth="1"/>
    <col min="3" max="3" width="19.7109375" style="12" customWidth="1"/>
    <col min="4" max="5" width="10.7109375" style="10" customWidth="1"/>
    <col min="6" max="16384" width="9.140625" style="11"/>
  </cols>
  <sheetData>
    <row r="1" spans="1:13" s="22" customFormat="1" ht="18">
      <c r="A1" s="23" t="s">
        <v>3</v>
      </c>
    </row>
    <row r="2" spans="1:13" s="22" customFormat="1" ht="18">
      <c r="A2" s="23"/>
    </row>
    <row r="3" spans="1:13" s="17" customFormat="1" ht="22.5">
      <c r="A3" s="49" t="s">
        <v>0</v>
      </c>
      <c r="B3" s="50" t="s">
        <v>126</v>
      </c>
      <c r="C3" s="100" t="s">
        <v>129</v>
      </c>
      <c r="D3" s="50" t="s">
        <v>1</v>
      </c>
      <c r="E3" s="50" t="s">
        <v>2</v>
      </c>
      <c r="F3" s="50" t="s">
        <v>127</v>
      </c>
      <c r="G3" s="50" t="s">
        <v>128</v>
      </c>
    </row>
    <row r="4" spans="1:13" s="85" customFormat="1">
      <c r="A4" s="75"/>
      <c r="B4" s="55" t="s">
        <v>180</v>
      </c>
      <c r="C4" s="55"/>
      <c r="D4" s="76"/>
      <c r="E4" s="29"/>
      <c r="H4" s="66"/>
      <c r="I4" s="66"/>
    </row>
    <row r="5" spans="1:13" s="85" customFormat="1">
      <c r="A5" s="75"/>
      <c r="B5" s="72"/>
      <c r="C5" s="72"/>
      <c r="D5" s="72"/>
      <c r="E5" s="72"/>
      <c r="H5" s="66"/>
      <c r="I5" s="66"/>
    </row>
    <row r="6" spans="1:13" s="90" customFormat="1" ht="12">
      <c r="A6" s="77" t="s">
        <v>4</v>
      </c>
      <c r="B6" s="89" t="s">
        <v>181</v>
      </c>
      <c r="C6" s="89"/>
      <c r="D6" s="78" t="s">
        <v>5</v>
      </c>
      <c r="E6" s="91">
        <v>1</v>
      </c>
      <c r="F6" s="111">
        <v>0</v>
      </c>
      <c r="G6" s="111">
        <f t="shared" ref="G6" si="0">E6*F6</f>
        <v>0</v>
      </c>
    </row>
    <row r="7" spans="1:13" s="85" customFormat="1">
      <c r="A7" s="70"/>
      <c r="B7" s="25"/>
      <c r="C7" s="25"/>
      <c r="D7" s="56"/>
      <c r="E7" s="57"/>
      <c r="F7" s="60"/>
      <c r="G7" s="61"/>
      <c r="H7" s="62"/>
      <c r="I7" s="63"/>
      <c r="J7" s="61"/>
      <c r="K7" s="61"/>
      <c r="L7" s="61"/>
      <c r="M7" s="61"/>
    </row>
    <row r="8" spans="1:13" s="85" customFormat="1" ht="12">
      <c r="A8" s="70" t="s">
        <v>6</v>
      </c>
      <c r="B8" s="25" t="s">
        <v>182</v>
      </c>
      <c r="C8" s="25"/>
      <c r="D8" s="29" t="s">
        <v>5</v>
      </c>
      <c r="E8" s="41">
        <v>3</v>
      </c>
      <c r="F8" s="111">
        <v>0</v>
      </c>
      <c r="G8" s="111">
        <f>E8*F8</f>
        <v>0</v>
      </c>
      <c r="H8" s="62"/>
      <c r="I8" s="63"/>
      <c r="J8" s="61"/>
      <c r="K8" s="61"/>
      <c r="L8" s="61"/>
      <c r="M8" s="61"/>
    </row>
    <row r="9" spans="1:13" s="85" customFormat="1">
      <c r="A9" s="70"/>
      <c r="B9" s="73"/>
      <c r="C9" s="73"/>
      <c r="D9" s="56"/>
      <c r="E9" s="57"/>
      <c r="F9" s="60"/>
      <c r="G9" s="61"/>
      <c r="H9" s="62"/>
      <c r="I9" s="63"/>
      <c r="J9" s="61"/>
      <c r="K9" s="61"/>
      <c r="L9" s="61"/>
      <c r="M9" s="61"/>
    </row>
    <row r="10" spans="1:13" s="85" customFormat="1">
      <c r="A10" s="70"/>
      <c r="B10" s="73"/>
      <c r="C10" s="73"/>
      <c r="D10" s="56"/>
      <c r="E10" s="57"/>
      <c r="F10" s="60"/>
      <c r="G10" s="61"/>
      <c r="H10" s="62"/>
      <c r="I10" s="63"/>
      <c r="J10" s="61"/>
      <c r="K10" s="61"/>
      <c r="L10" s="61"/>
      <c r="M10" s="61"/>
    </row>
    <row r="11" spans="1:13" s="85" customFormat="1" ht="12">
      <c r="A11" s="70" t="s">
        <v>9</v>
      </c>
      <c r="B11" s="25" t="s">
        <v>90</v>
      </c>
      <c r="C11" s="25"/>
      <c r="D11" s="29" t="s">
        <v>5</v>
      </c>
      <c r="E11" s="41">
        <v>3</v>
      </c>
      <c r="F11" s="111">
        <v>0</v>
      </c>
      <c r="G11" s="111">
        <f>E11*F11</f>
        <v>0</v>
      </c>
      <c r="H11" s="62"/>
      <c r="I11" s="63"/>
      <c r="J11" s="61"/>
      <c r="K11" s="61"/>
      <c r="L11" s="61"/>
      <c r="M11" s="61"/>
    </row>
    <row r="12" spans="1:13" s="85" customFormat="1">
      <c r="A12" s="70"/>
      <c r="B12" s="25"/>
      <c r="C12" s="25"/>
      <c r="D12" s="29"/>
      <c r="E12" s="41"/>
      <c r="H12" s="66"/>
      <c r="I12" s="66"/>
    </row>
    <row r="13" spans="1:13" s="85" customFormat="1">
      <c r="A13" s="70"/>
      <c r="B13" s="25"/>
      <c r="C13" s="25"/>
      <c r="D13" s="29"/>
      <c r="E13" s="41"/>
      <c r="H13" s="66"/>
      <c r="I13" s="66"/>
    </row>
    <row r="14" spans="1:13" s="85" customFormat="1">
      <c r="A14" s="70"/>
      <c r="B14" s="58" t="s">
        <v>84</v>
      </c>
      <c r="C14" s="58"/>
      <c r="D14" s="29"/>
      <c r="E14" s="29"/>
      <c r="H14" s="66"/>
      <c r="I14" s="66"/>
    </row>
    <row r="15" spans="1:13" s="85" customFormat="1">
      <c r="A15" s="70"/>
      <c r="B15" s="58"/>
      <c r="C15" s="58"/>
      <c r="D15" s="29"/>
      <c r="E15" s="29"/>
      <c r="H15" s="66"/>
      <c r="I15" s="66"/>
    </row>
    <row r="16" spans="1:13" s="85" customFormat="1" ht="12">
      <c r="A16" s="70" t="s">
        <v>4</v>
      </c>
      <c r="B16" s="64" t="s">
        <v>91</v>
      </c>
      <c r="C16" s="64"/>
      <c r="D16" s="64" t="s">
        <v>15</v>
      </c>
      <c r="E16" s="65">
        <v>400</v>
      </c>
      <c r="F16" s="111">
        <v>0</v>
      </c>
      <c r="G16" s="111">
        <f>E16*F16</f>
        <v>0</v>
      </c>
      <c r="H16" s="62"/>
      <c r="I16" s="63"/>
      <c r="J16" s="61"/>
      <c r="K16" s="61"/>
      <c r="L16" s="61"/>
      <c r="M16" s="61"/>
    </row>
    <row r="17" spans="1:13" s="85" customFormat="1">
      <c r="A17" s="70"/>
      <c r="B17" s="67"/>
      <c r="C17" s="67"/>
      <c r="D17" s="29"/>
      <c r="E17" s="57"/>
      <c r="F17" s="60"/>
      <c r="G17" s="61"/>
      <c r="H17" s="62"/>
      <c r="I17" s="63"/>
      <c r="J17" s="61"/>
      <c r="K17" s="61"/>
      <c r="L17" s="61"/>
      <c r="M17" s="61"/>
    </row>
    <row r="18" spans="1:13" s="85" customFormat="1" ht="12">
      <c r="A18" s="70" t="s">
        <v>6</v>
      </c>
      <c r="B18" s="64" t="s">
        <v>92</v>
      </c>
      <c r="C18" s="64"/>
      <c r="D18" s="64" t="s">
        <v>15</v>
      </c>
      <c r="E18" s="65">
        <v>80</v>
      </c>
      <c r="F18" s="111">
        <v>0</v>
      </c>
      <c r="G18" s="111">
        <f>E18*F18</f>
        <v>0</v>
      </c>
      <c r="H18" s="62"/>
      <c r="I18" s="63"/>
      <c r="J18" s="61"/>
      <c r="K18" s="61"/>
      <c r="L18" s="61"/>
      <c r="M18" s="61"/>
    </row>
    <row r="19" spans="1:13" s="85" customFormat="1">
      <c r="A19" s="70"/>
      <c r="B19" s="64"/>
      <c r="C19" s="64"/>
      <c r="D19" s="64"/>
      <c r="E19" s="65"/>
      <c r="F19" s="60"/>
      <c r="G19" s="61"/>
      <c r="H19" s="62"/>
      <c r="I19" s="63"/>
      <c r="J19" s="61"/>
      <c r="K19" s="61"/>
      <c r="L19" s="61"/>
      <c r="M19" s="61"/>
    </row>
    <row r="20" spans="1:13" s="85" customFormat="1" ht="12">
      <c r="A20" s="70" t="s">
        <v>9</v>
      </c>
      <c r="B20" s="25" t="s">
        <v>93</v>
      </c>
      <c r="C20" s="25"/>
      <c r="D20" s="56" t="s">
        <v>15</v>
      </c>
      <c r="E20" s="29">
        <v>480</v>
      </c>
      <c r="F20" s="111">
        <v>0</v>
      </c>
      <c r="G20" s="111">
        <f>E20*F20</f>
        <v>0</v>
      </c>
      <c r="H20" s="62"/>
      <c r="I20" s="63"/>
      <c r="J20" s="61"/>
      <c r="K20" s="61"/>
      <c r="L20" s="61"/>
      <c r="M20" s="61"/>
    </row>
    <row r="21" spans="1:13" s="85" customFormat="1" ht="12">
      <c r="A21" s="70"/>
      <c r="B21" s="25"/>
      <c r="C21" s="25"/>
      <c r="D21" s="56"/>
      <c r="E21" s="29"/>
      <c r="F21" s="111"/>
      <c r="G21" s="111"/>
      <c r="H21" s="62"/>
      <c r="I21" s="63"/>
      <c r="J21" s="61"/>
      <c r="K21" s="61"/>
      <c r="L21" s="61"/>
      <c r="M21" s="61"/>
    </row>
    <row r="22" spans="1:13" s="85" customFormat="1">
      <c r="A22" s="70"/>
      <c r="B22" s="74" t="s">
        <v>85</v>
      </c>
      <c r="C22" s="74"/>
      <c r="D22" s="79"/>
      <c r="E22" s="57"/>
      <c r="H22" s="66"/>
      <c r="I22" s="66"/>
    </row>
    <row r="23" spans="1:13" s="85" customFormat="1" ht="22.5">
      <c r="A23" s="70" t="s">
        <v>4</v>
      </c>
      <c r="B23" s="25" t="s">
        <v>183</v>
      </c>
      <c r="C23" s="25"/>
      <c r="D23" s="29" t="s">
        <v>12</v>
      </c>
      <c r="E23" s="41">
        <v>1</v>
      </c>
      <c r="F23" s="111">
        <v>0</v>
      </c>
      <c r="G23" s="111">
        <f>E23*F23</f>
        <v>0</v>
      </c>
      <c r="H23" s="62"/>
      <c r="I23" s="63"/>
      <c r="J23" s="61"/>
      <c r="K23" s="61"/>
      <c r="L23" s="61"/>
      <c r="M23" s="61"/>
    </row>
    <row r="24" spans="1:13" s="85" customFormat="1">
      <c r="A24" s="70"/>
      <c r="B24" s="73"/>
      <c r="C24" s="73"/>
      <c r="D24" s="56"/>
      <c r="E24" s="57"/>
      <c r="F24" s="60"/>
      <c r="G24" s="61"/>
      <c r="H24" s="62"/>
      <c r="I24" s="63"/>
      <c r="J24" s="61"/>
      <c r="K24" s="61"/>
      <c r="L24" s="61"/>
      <c r="M24" s="61"/>
    </row>
    <row r="25" spans="1:13" s="85" customFormat="1" ht="22.5">
      <c r="A25" s="70" t="s">
        <v>6</v>
      </c>
      <c r="B25" s="25" t="s">
        <v>184</v>
      </c>
      <c r="C25" s="25"/>
      <c r="D25" s="29" t="s">
        <v>12</v>
      </c>
      <c r="E25" s="41">
        <v>1</v>
      </c>
      <c r="F25" s="111">
        <v>0</v>
      </c>
      <c r="G25" s="111">
        <f>E25*F25</f>
        <v>0</v>
      </c>
      <c r="H25" s="62"/>
      <c r="I25" s="63"/>
      <c r="J25" s="61"/>
      <c r="K25" s="61"/>
      <c r="L25" s="61"/>
      <c r="M25" s="61"/>
    </row>
    <row r="26" spans="1:13" s="85" customFormat="1" ht="12">
      <c r="A26" s="70"/>
      <c r="B26" s="25"/>
      <c r="C26" s="25"/>
      <c r="D26" s="56"/>
      <c r="E26" s="29"/>
      <c r="F26" s="111"/>
      <c r="G26" s="111"/>
      <c r="H26" s="62"/>
      <c r="I26" s="63"/>
      <c r="J26" s="61"/>
      <c r="K26" s="61"/>
      <c r="L26" s="61"/>
      <c r="M26" s="61"/>
    </row>
    <row r="27" spans="1:13" s="85" customFormat="1">
      <c r="A27" s="70"/>
      <c r="B27" s="68"/>
      <c r="C27" s="68"/>
      <c r="D27" s="64"/>
      <c r="E27" s="29"/>
      <c r="H27" s="66"/>
      <c r="I27" s="66"/>
    </row>
    <row r="28" spans="1:13" ht="33.75">
      <c r="A28" s="8" t="s">
        <v>9</v>
      </c>
      <c r="B28" s="1" t="s">
        <v>38</v>
      </c>
      <c r="C28" s="1"/>
      <c r="D28" s="10" t="s">
        <v>11</v>
      </c>
      <c r="E28" s="10">
        <v>5</v>
      </c>
      <c r="F28" s="106">
        <f>SUM(G6:G25)</f>
        <v>0</v>
      </c>
      <c r="G28" s="106">
        <f>F28*E28%</f>
        <v>0</v>
      </c>
    </row>
    <row r="30" spans="1:13" ht="22.5">
      <c r="A30" s="8" t="s">
        <v>10</v>
      </c>
      <c r="B30" s="7" t="s">
        <v>8</v>
      </c>
      <c r="C30" s="7"/>
      <c r="D30" s="10" t="s">
        <v>11</v>
      </c>
      <c r="E30" s="10">
        <v>5</v>
      </c>
      <c r="F30" s="106">
        <f>SUM(G6:G25)</f>
        <v>0</v>
      </c>
      <c r="G30" s="106">
        <f>F30*E30%</f>
        <v>0</v>
      </c>
    </row>
    <row r="31" spans="1:13" s="85" customFormat="1">
      <c r="A31" s="70"/>
      <c r="B31" s="68"/>
      <c r="C31" s="68"/>
      <c r="D31" s="64"/>
      <c r="E31" s="29"/>
      <c r="H31" s="66"/>
      <c r="I31" s="66"/>
    </row>
    <row r="32" spans="1:13" s="85" customFormat="1">
      <c r="A32" s="70"/>
      <c r="B32" s="68"/>
      <c r="C32" s="68"/>
      <c r="D32" s="64"/>
      <c r="E32" s="29"/>
      <c r="H32" s="66"/>
      <c r="I32" s="66"/>
    </row>
    <row r="33" spans="1:13" s="85" customFormat="1" ht="10.5" customHeight="1">
      <c r="A33" s="71"/>
      <c r="B33" s="69"/>
      <c r="C33" s="69"/>
      <c r="D33" s="42"/>
      <c r="E33" s="47"/>
      <c r="F33" s="104"/>
      <c r="G33" s="105"/>
      <c r="H33" s="62"/>
      <c r="I33" s="63"/>
      <c r="J33" s="61"/>
      <c r="K33" s="61"/>
      <c r="L33" s="61"/>
      <c r="M33" s="61"/>
    </row>
    <row r="34" spans="1:13" s="85" customFormat="1">
      <c r="A34" s="75"/>
      <c r="B34" s="58" t="s">
        <v>43</v>
      </c>
      <c r="C34" s="58"/>
      <c r="D34" s="56"/>
      <c r="E34" s="57"/>
      <c r="F34" s="60"/>
      <c r="G34" s="112">
        <f>SUM(G6:G30)</f>
        <v>0</v>
      </c>
      <c r="H34" s="62"/>
      <c r="I34" s="63"/>
      <c r="J34" s="61"/>
      <c r="K34" s="61"/>
      <c r="L34" s="61"/>
      <c r="M34" s="61"/>
    </row>
    <row r="35" spans="1:13">
      <c r="B35" s="9" t="s">
        <v>80</v>
      </c>
      <c r="C35" s="9"/>
    </row>
    <row r="36" spans="1:13">
      <c r="B36" s="1" t="s">
        <v>89</v>
      </c>
      <c r="C36" s="1"/>
    </row>
    <row r="37" spans="1:13">
      <c r="B37" s="1" t="s">
        <v>185</v>
      </c>
      <c r="C37" s="1"/>
    </row>
    <row r="38" spans="1:13" s="85" customFormat="1" ht="12" thickBot="1">
      <c r="A38" s="97"/>
      <c r="B38" s="98"/>
      <c r="C38" s="98"/>
      <c r="D38" s="99"/>
      <c r="E38" s="99"/>
      <c r="F38" s="103"/>
      <c r="G38" s="103"/>
      <c r="H38" s="66"/>
      <c r="I38" s="66"/>
    </row>
    <row r="39" spans="1:13" s="87" customFormat="1" ht="12" thickTop="1">
      <c r="A39" s="92"/>
      <c r="B39" s="58" t="s">
        <v>187</v>
      </c>
      <c r="C39" s="58"/>
      <c r="D39" s="86" t="s">
        <v>12</v>
      </c>
      <c r="E39" s="86">
        <v>1</v>
      </c>
      <c r="G39" s="113">
        <f>G34</f>
        <v>0</v>
      </c>
      <c r="H39" s="88"/>
      <c r="I39" s="88"/>
    </row>
  </sheetData>
  <pageMargins left="0.70866141732283472" right="0.70866141732283472" top="0.74803149606299213" bottom="0.74803149606299213" header="0.31496062992125984" footer="0.31496062992125984"/>
  <pageSetup paperSize="9" scale="73" orientation="portrait" r:id="rId1"/>
  <headerFooter>
    <oddFooter>&amp;C&amp;F-&amp;A&amp;R3/&amp;P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G26"/>
  <sheetViews>
    <sheetView view="pageBreakPreview" topLeftCell="A10" zoomScaleNormal="100" zoomScaleSheetLayoutView="100" workbookViewId="0">
      <selection activeCell="F22" sqref="F22"/>
    </sheetView>
  </sheetViews>
  <sheetFormatPr defaultRowHeight="11.25"/>
  <cols>
    <col min="1" max="1" width="8.7109375" style="8" customWidth="1"/>
    <col min="2" max="2" width="50.7109375" style="12" customWidth="1"/>
    <col min="3" max="3" width="17.5703125" style="12" customWidth="1"/>
    <col min="4" max="5" width="10.7109375" style="10" customWidth="1"/>
    <col min="6" max="16384" width="9.140625" style="11"/>
  </cols>
  <sheetData>
    <row r="1" spans="1:7" s="22" customFormat="1" ht="18">
      <c r="A1" s="23" t="s">
        <v>3</v>
      </c>
    </row>
    <row r="2" spans="1:7" s="18" customFormat="1">
      <c r="A2" s="21"/>
      <c r="B2" s="20"/>
      <c r="C2" s="20"/>
      <c r="D2" s="19"/>
      <c r="E2" s="19"/>
    </row>
    <row r="3" spans="1:7" s="18" customFormat="1">
      <c r="A3" s="21"/>
      <c r="B3" s="96" t="s">
        <v>48</v>
      </c>
      <c r="C3" s="96"/>
      <c r="D3" s="19"/>
      <c r="E3" s="19"/>
    </row>
    <row r="5" spans="1:7" s="17" customFormat="1" ht="22.5">
      <c r="A5" s="49" t="s">
        <v>0</v>
      </c>
      <c r="B5" s="50" t="s">
        <v>126</v>
      </c>
      <c r="C5" s="100" t="s">
        <v>129</v>
      </c>
      <c r="D5" s="50" t="s">
        <v>1</v>
      </c>
      <c r="E5" s="50" t="s">
        <v>2</v>
      </c>
      <c r="F5" s="50" t="s">
        <v>127</v>
      </c>
      <c r="G5" s="50" t="s">
        <v>128</v>
      </c>
    </row>
    <row r="7" spans="1:7">
      <c r="B7" s="9" t="s">
        <v>49</v>
      </c>
      <c r="C7" s="9"/>
      <c r="D7" s="20"/>
    </row>
    <row r="8" spans="1:7">
      <c r="B8" s="40"/>
      <c r="C8" s="40"/>
      <c r="D8" s="41"/>
    </row>
    <row r="9" spans="1:7" ht="22.5">
      <c r="A9" s="8" t="s">
        <v>4</v>
      </c>
      <c r="B9" s="24" t="s">
        <v>50</v>
      </c>
      <c r="C9" s="24"/>
      <c r="D9" s="29" t="s">
        <v>12</v>
      </c>
      <c r="E9" s="10">
        <v>1</v>
      </c>
      <c r="F9" s="106">
        <v>0</v>
      </c>
      <c r="G9" s="106">
        <f>E9*F9</f>
        <v>0</v>
      </c>
    </row>
    <row r="10" spans="1:7">
      <c r="B10" s="24"/>
      <c r="C10" s="24"/>
      <c r="D10" s="29"/>
    </row>
    <row r="11" spans="1:7" ht="22.5">
      <c r="A11" s="8" t="s">
        <v>6</v>
      </c>
      <c r="B11" s="24" t="s">
        <v>121</v>
      </c>
      <c r="C11" s="24"/>
      <c r="D11" s="29" t="s">
        <v>12</v>
      </c>
      <c r="E11" s="10">
        <v>1</v>
      </c>
      <c r="F11" s="106">
        <v>0</v>
      </c>
      <c r="G11" s="106">
        <f>E11*F11</f>
        <v>0</v>
      </c>
    </row>
    <row r="12" spans="1:7">
      <c r="B12" s="24"/>
      <c r="C12" s="24"/>
      <c r="D12" s="29"/>
    </row>
    <row r="13" spans="1:7" ht="22.5">
      <c r="A13" s="8" t="s">
        <v>9</v>
      </c>
      <c r="B13" s="24" t="s">
        <v>59</v>
      </c>
      <c r="C13" s="24"/>
      <c r="D13" s="29" t="s">
        <v>12</v>
      </c>
      <c r="E13" s="10">
        <v>1</v>
      </c>
      <c r="F13" s="106">
        <v>0</v>
      </c>
      <c r="G13" s="106">
        <f>E13*F13</f>
        <v>0</v>
      </c>
    </row>
    <row r="14" spans="1:7">
      <c r="B14" s="24"/>
      <c r="C14" s="24"/>
      <c r="D14" s="29"/>
    </row>
    <row r="15" spans="1:7">
      <c r="A15" s="13"/>
      <c r="B15" s="30"/>
      <c r="C15" s="30"/>
      <c r="D15" s="42"/>
      <c r="E15" s="15"/>
      <c r="F15" s="102"/>
      <c r="G15" s="102"/>
    </row>
    <row r="16" spans="1:7">
      <c r="B16" s="9" t="s">
        <v>51</v>
      </c>
      <c r="C16" s="9"/>
      <c r="D16" s="28"/>
    </row>
    <row r="17" spans="1:7">
      <c r="B17" s="9"/>
      <c r="C17" s="9"/>
      <c r="D17" s="28"/>
    </row>
    <row r="18" spans="1:7">
      <c r="B18" s="20" t="s">
        <v>122</v>
      </c>
      <c r="C18" s="20"/>
      <c r="D18" s="28"/>
    </row>
    <row r="19" spans="1:7">
      <c r="B19" s="24"/>
      <c r="C19" s="24"/>
      <c r="D19" s="29"/>
    </row>
    <row r="20" spans="1:7">
      <c r="A20" s="8" t="s">
        <v>4</v>
      </c>
      <c r="B20" s="29" t="s">
        <v>75</v>
      </c>
      <c r="C20" s="29"/>
      <c r="D20" s="29" t="s">
        <v>12</v>
      </c>
      <c r="E20" s="41">
        <v>1</v>
      </c>
      <c r="F20" s="106">
        <v>0</v>
      </c>
      <c r="G20" s="106">
        <f>E20*F20</f>
        <v>0</v>
      </c>
    </row>
    <row r="21" spans="1:7">
      <c r="A21" s="13"/>
      <c r="B21" s="42"/>
      <c r="C21" s="42"/>
      <c r="D21" s="31"/>
      <c r="E21" s="15"/>
      <c r="F21" s="102"/>
      <c r="G21" s="102"/>
    </row>
    <row r="22" spans="1:7">
      <c r="B22" s="9" t="s">
        <v>52</v>
      </c>
      <c r="C22" s="9"/>
      <c r="D22" s="28"/>
    </row>
    <row r="24" spans="1:7" ht="12" thickBot="1">
      <c r="A24" s="32"/>
      <c r="B24" s="33"/>
      <c r="C24" s="33"/>
      <c r="D24" s="34"/>
      <c r="E24" s="34"/>
      <c r="F24" s="101"/>
      <c r="G24" s="101"/>
    </row>
    <row r="25" spans="1:7" ht="12" thickTop="1"/>
    <row r="26" spans="1:7" ht="12.75">
      <c r="A26" s="44"/>
      <c r="B26" s="26" t="s">
        <v>54</v>
      </c>
      <c r="C26" s="26"/>
      <c r="D26" s="52" t="s">
        <v>12</v>
      </c>
      <c r="E26" s="52">
        <v>1</v>
      </c>
      <c r="G26" s="110">
        <f>SUM(G9:G25)</f>
        <v>0</v>
      </c>
    </row>
  </sheetData>
  <phoneticPr fontId="53" type="noConversion"/>
  <pageMargins left="0.70866141732283472" right="0.70866141732283472" top="0.74803149606299213" bottom="0.74803149606299213" header="0.31496062992125984" footer="0.31496062992125984"/>
  <pageSetup paperSize="9" scale="74" orientation="portrait" r:id="rId1"/>
  <headerFooter>
    <oddFooter>&amp;C&amp;F - &amp;A&amp;R4/&amp;P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E11"/>
  <sheetViews>
    <sheetView tabSelected="1" view="pageBreakPreview" zoomScaleNormal="100" zoomScaleSheetLayoutView="100" workbookViewId="0">
      <selection activeCell="E6" sqref="E6"/>
    </sheetView>
  </sheetViews>
  <sheetFormatPr defaultRowHeight="11.25"/>
  <cols>
    <col min="1" max="1" width="8.7109375" style="8" customWidth="1"/>
    <col min="2" max="2" width="50.7109375" style="12" customWidth="1"/>
    <col min="3" max="4" width="10.7109375" style="10" customWidth="1"/>
    <col min="5" max="5" width="11.140625" style="11" customWidth="1"/>
    <col min="6" max="16384" width="9.140625" style="11"/>
  </cols>
  <sheetData>
    <row r="1" spans="1:5" s="22" customFormat="1" ht="18">
      <c r="A1" s="23" t="s">
        <v>3</v>
      </c>
    </row>
    <row r="2" spans="1:5" s="18" customFormat="1">
      <c r="A2" s="21"/>
      <c r="B2" s="20"/>
      <c r="C2" s="19"/>
      <c r="D2" s="19"/>
    </row>
    <row r="3" spans="1:5" s="18" customFormat="1">
      <c r="A3" s="21"/>
      <c r="B3" s="95" t="s">
        <v>53</v>
      </c>
      <c r="C3" s="19"/>
      <c r="D3" s="19"/>
    </row>
    <row r="5" spans="1:5">
      <c r="B5" s="35" t="s">
        <v>138</v>
      </c>
      <c r="C5" s="10" t="s">
        <v>12</v>
      </c>
      <c r="D5" s="10">
        <v>1</v>
      </c>
      <c r="E5" s="106">
        <f>'Jaki tok'!G186</f>
        <v>0</v>
      </c>
    </row>
    <row r="6" spans="1:5">
      <c r="B6" s="35" t="s">
        <v>120</v>
      </c>
      <c r="C6" s="10" t="s">
        <v>12</v>
      </c>
      <c r="D6" s="10">
        <v>1</v>
      </c>
      <c r="E6" s="106">
        <f>'TELEFONIJA, PC'!G40</f>
        <v>0</v>
      </c>
    </row>
    <row r="7" spans="1:5">
      <c r="B7" s="35" t="s">
        <v>186</v>
      </c>
      <c r="C7" s="10" t="s">
        <v>12</v>
      </c>
      <c r="D7" s="10">
        <v>1</v>
      </c>
      <c r="E7" s="106">
        <f>'JAVLJANJE POŽARA in PLINA'!G39</f>
        <v>0</v>
      </c>
    </row>
    <row r="8" spans="1:5">
      <c r="B8" s="35" t="s">
        <v>48</v>
      </c>
      <c r="C8" s="10" t="s">
        <v>12</v>
      </c>
      <c r="D8" s="10">
        <v>1</v>
      </c>
      <c r="E8" s="106">
        <f>DOKUMENTACIJA!G26</f>
        <v>0</v>
      </c>
    </row>
    <row r="9" spans="1:5" ht="12" thickBot="1">
      <c r="A9" s="32"/>
      <c r="B9" s="33"/>
      <c r="C9" s="34"/>
      <c r="D9" s="34"/>
      <c r="E9" s="109"/>
    </row>
    <row r="10" spans="1:5" ht="12" thickTop="1">
      <c r="B10" s="12" t="s">
        <v>73</v>
      </c>
      <c r="C10" s="10" t="s">
        <v>139</v>
      </c>
      <c r="D10" s="10">
        <v>1</v>
      </c>
      <c r="E10" s="106">
        <f>SUM(E5:E8)</f>
        <v>0</v>
      </c>
    </row>
    <row r="11" spans="1:5" s="39" customFormat="1" ht="15.75">
      <c r="A11" s="36"/>
      <c r="B11" s="37"/>
      <c r="C11" s="38"/>
      <c r="D11" s="38"/>
    </row>
  </sheetData>
  <phoneticPr fontId="53" type="noConversion"/>
  <pageMargins left="0.70866141732283472" right="0.70866141732283472" top="0.74803149606299213" bottom="0.74803149606299213" header="0.31496062992125984" footer="0.31496062992125984"/>
  <pageSetup paperSize="9" scale="93" orientation="portrait" r:id="rId1"/>
  <headerFooter>
    <oddFooter>&amp;C&amp;F - &amp;A&amp;R8/&amp;P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5</vt:i4>
      </vt:variant>
      <vt:variant>
        <vt:lpstr>Imenovani obsegi</vt:lpstr>
      </vt:variant>
      <vt:variant>
        <vt:i4>4</vt:i4>
      </vt:variant>
    </vt:vector>
  </HeadingPairs>
  <TitlesOfParts>
    <vt:vector size="9" baseType="lpstr">
      <vt:lpstr>Jaki tok</vt:lpstr>
      <vt:lpstr>TELEFONIJA, PC</vt:lpstr>
      <vt:lpstr>JAVLJANJE POŽARA in PLINA</vt:lpstr>
      <vt:lpstr>DOKUMENTACIJA</vt:lpstr>
      <vt:lpstr>REKAPITULACIJA</vt:lpstr>
      <vt:lpstr>'Jaki tok'!Področje_tiskanja</vt:lpstr>
      <vt:lpstr>'JAVLJANJE POŽARA in PLINA'!Področje_tiskanja</vt:lpstr>
      <vt:lpstr>REKAPITULACIJA!Področje_tiskanja</vt:lpstr>
      <vt:lpstr>'TELEFONIJA, PC'!Področje_tiskanja</vt:lpstr>
    </vt:vector>
  </TitlesOfParts>
  <Company>EUROLUX d.o.o.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Damjan Mršič</dc:creator>
  <cp:lastModifiedBy>Aljosa</cp:lastModifiedBy>
  <cp:lastPrinted>2019-05-31T14:27:56Z</cp:lastPrinted>
  <dcterms:created xsi:type="dcterms:W3CDTF">2010-11-13T12:00:18Z</dcterms:created>
  <dcterms:modified xsi:type="dcterms:W3CDTF">2019-05-31T14:50:29Z</dcterms:modified>
</cp:coreProperties>
</file>